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92" activeTab="0"/>
  </bookViews>
  <sheets>
    <sheet name="T1_starty" sheetId="1" r:id="rId1"/>
    <sheet name="T2_kopce-seběhy" sheetId="2" r:id="rId2"/>
    <sheet name="T3_krátká_1_mezičasy" sheetId="3" r:id="rId3"/>
    <sheet name="T3_krátká_1a2_součty" sheetId="4" r:id="rId4"/>
    <sheet name="T4_sudá-lichá" sheetId="5" r:id="rId5"/>
    <sheet name="T5_noční" sheetId="6" r:id="rId6"/>
    <sheet name="T6_hromaďák" sheetId="7" r:id="rId7"/>
  </sheets>
  <definedNames/>
  <calcPr fullCalcOnLoad="1"/>
</workbook>
</file>

<file path=xl/sharedStrings.xml><?xml version="1.0" encoding="utf-8"?>
<sst xmlns="http://schemas.openxmlformats.org/spreadsheetml/2006/main" count="508" uniqueCount="189">
  <si>
    <t>Jméno</t>
  </si>
  <si>
    <t>Kája</t>
  </si>
  <si>
    <t>Paki</t>
  </si>
  <si>
    <t>Eliška</t>
  </si>
  <si>
    <t>MaTo</t>
  </si>
  <si>
    <t>Jirka</t>
  </si>
  <si>
    <t>Funík</t>
  </si>
  <si>
    <t>Suk</t>
  </si>
  <si>
    <t>Verča</t>
  </si>
  <si>
    <t>Matěj</t>
  </si>
  <si>
    <t>TeTe</t>
  </si>
  <si>
    <t>Vask</t>
  </si>
  <si>
    <t>Heppy</t>
  </si>
  <si>
    <t>Šába</t>
  </si>
  <si>
    <t>Míša</t>
  </si>
  <si>
    <t>Zuzka</t>
  </si>
  <si>
    <t>Dan</t>
  </si>
  <si>
    <t>Kolík</t>
  </si>
  <si>
    <t>Marťa</t>
  </si>
  <si>
    <t>Karel</t>
  </si>
  <si>
    <t>Vrabec</t>
  </si>
  <si>
    <t>Pavla</t>
  </si>
  <si>
    <t>Jedla</t>
  </si>
  <si>
    <t>Gazz</t>
  </si>
  <si>
    <t>Hanka</t>
  </si>
  <si>
    <t>Hans</t>
  </si>
  <si>
    <t>Smíťa</t>
  </si>
  <si>
    <t>x</t>
  </si>
  <si>
    <t>SI</t>
  </si>
  <si>
    <t>Celkem</t>
  </si>
  <si>
    <t>1. úsek</t>
  </si>
  <si>
    <t>2. úsek</t>
  </si>
  <si>
    <t>3. úsek</t>
  </si>
  <si>
    <t>4. úsek</t>
  </si>
  <si>
    <t>3-4. úsek</t>
  </si>
  <si>
    <t>5. úsek</t>
  </si>
  <si>
    <t>6. úsek</t>
  </si>
  <si>
    <t>VT Vyhnánov</t>
  </si>
  <si>
    <t>31.8.2008 dopoledne - hromadný start, různé délky, farsty</t>
  </si>
  <si>
    <t>29.8.2008 dopoledne - opakované starty ve skupině 4-6x cca 1 km (intervaly 30" - 20" - 10"¨)</t>
  </si>
  <si>
    <t>30.8.2008 dopoledne - 2x krátká trať (kvalifikace intervalově, finále handicap)</t>
  </si>
  <si>
    <t>A</t>
  </si>
  <si>
    <t>Kvalifikace (2,5 km)</t>
  </si>
  <si>
    <t>průměr</t>
  </si>
  <si>
    <t>Finále (2,6 km)</t>
  </si>
  <si>
    <t>1.</t>
  </si>
  <si>
    <t>5.</t>
  </si>
  <si>
    <t>2.</t>
  </si>
  <si>
    <t>3.</t>
  </si>
  <si>
    <t>4.</t>
  </si>
  <si>
    <t>6.</t>
  </si>
  <si>
    <t>10.</t>
  </si>
  <si>
    <t>7.</t>
  </si>
  <si>
    <t>8.</t>
  </si>
  <si>
    <t>9.</t>
  </si>
  <si>
    <t>12.</t>
  </si>
  <si>
    <t>14.</t>
  </si>
  <si>
    <t>11.</t>
  </si>
  <si>
    <t>15.</t>
  </si>
  <si>
    <t>13.</t>
  </si>
  <si>
    <t>16.</t>
  </si>
  <si>
    <t>19.</t>
  </si>
  <si>
    <t>17.</t>
  </si>
  <si>
    <t>18.</t>
  </si>
  <si>
    <t>disk</t>
  </si>
  <si>
    <t>Netuka V.</t>
  </si>
  <si>
    <t>Voženílková</t>
  </si>
  <si>
    <t>20.</t>
  </si>
  <si>
    <t>Mervart</t>
  </si>
  <si>
    <t>21.</t>
  </si>
  <si>
    <t>Zajíček</t>
  </si>
  <si>
    <t>22.</t>
  </si>
  <si>
    <t>B</t>
  </si>
  <si>
    <t>Kvalifikace (2,2 km)</t>
  </si>
  <si>
    <t>Finále (2,0 km)</t>
  </si>
  <si>
    <t>Vanžurová</t>
  </si>
  <si>
    <t>Barešová</t>
  </si>
  <si>
    <t xml:space="preserve">Pozn.: Časy z kvalifikace jsou naměřené ručně. Časy z čipu jsou o něco kratší, startovní krabička se razila chvíli po startu...  </t>
  </si>
  <si>
    <t>mapa: Studánka (1:10 000)</t>
  </si>
  <si>
    <t>mapa: Kamenec východ (1:10 000)</t>
  </si>
  <si>
    <t>Délka</t>
  </si>
  <si>
    <t>Čas</t>
  </si>
  <si>
    <t>Poř.</t>
  </si>
  <si>
    <t>Ztráta</t>
  </si>
  <si>
    <t>Průměr</t>
  </si>
  <si>
    <t>Kód</t>
  </si>
  <si>
    <t>Mezičas</t>
  </si>
  <si>
    <t>5</t>
  </si>
  <si>
    <t>C</t>
  </si>
  <si>
    <t>2</t>
  </si>
  <si>
    <t>17</t>
  </si>
  <si>
    <t>3</t>
  </si>
  <si>
    <t>18</t>
  </si>
  <si>
    <t>4</t>
  </si>
  <si>
    <t>8</t>
  </si>
  <si>
    <t>9</t>
  </si>
  <si>
    <t>6</t>
  </si>
  <si>
    <t>11</t>
  </si>
  <si>
    <t>7</t>
  </si>
  <si>
    <t>19</t>
  </si>
  <si>
    <t>12</t>
  </si>
  <si>
    <t>13</t>
  </si>
  <si>
    <t>10</t>
  </si>
  <si>
    <t>15</t>
  </si>
  <si>
    <t>Hop</t>
  </si>
  <si>
    <t>14</t>
  </si>
  <si>
    <t>20</t>
  </si>
  <si>
    <t>16</t>
  </si>
  <si>
    <t>MaFe</t>
  </si>
  <si>
    <t>21</t>
  </si>
  <si>
    <t>mapa: Vyhnánov (1:10 000)</t>
  </si>
  <si>
    <t>mapa: Vyhnánov (1:7 500)</t>
  </si>
  <si>
    <t xml:space="preserve">30.8.2008 odpoledne - sudá-lichá </t>
  </si>
  <si>
    <t>mapa: Liškárna - vrstevnicovka (1:10 000)</t>
  </si>
  <si>
    <t>neměřeno (dobrovolná účast)</t>
  </si>
  <si>
    <t>kopec</t>
  </si>
  <si>
    <t>cíl</t>
  </si>
  <si>
    <t>čas celkem</t>
  </si>
  <si>
    <t>čas bez kopce</t>
  </si>
  <si>
    <t>D</t>
  </si>
  <si>
    <t>mapa: Liščí hora (1:10 000)</t>
  </si>
  <si>
    <t xml:space="preserve">29.8.2008 odpoledne - opakované výběhy do prudkého kopce (cca 600 m) + OB seběhy z kamenitého kopce (3 kontroly, cca 800 m) </t>
  </si>
  <si>
    <t>neměřeno (čas nebyl důležitý)</t>
  </si>
  <si>
    <t>30.8.2008 večer - noční trénink (1,7 km; 10 kontrol)</t>
  </si>
  <si>
    <t>Výsledky kategorie s mezičasy: D           2.2km    0m 11k</t>
  </si>
  <si>
    <t xml:space="preserve">                                          1-31      2-33      3-34      4-35      5-38      6-39      7-32      8-42      9-43     10-44     11-45    </t>
  </si>
  <si>
    <t xml:space="preserve">  1 Kája                           21.55  1.24/2    3.18/1*   5.47/2    8.38/2   11.04/2   11.59/2   13.37/1*  15.32/1*  17.36/1*  19.01/1*  20.45/1*  21.55/1* </t>
  </si>
  <si>
    <t xml:space="preserve">                                          1.24/2    1.54/1*   2.29/5    2.51/2    2.26/1*   0.55/1*   1.38/1*   1.55/1*   2.04/5    1.25/1*   1.44/2    1.10/1*</t>
  </si>
  <si>
    <t xml:space="preserve">  2 Eliška                         23.08  1.23/1*   3.35/2    5.14/1*   7.58/1*  10.50/1*  11.57/1*  14.03/2   16.12/2   18.00/2   19.44/2   21.47/2   23.08/2  </t>
  </si>
  <si>
    <t xml:space="preserve">                                          1.23/1*   2.12/2    1.39/2    2.44/1*   2.52/3    1.07/3    2.06/3    2.09/2    1.48/4    1.44/2    2.03/3    1.21/2</t>
  </si>
  <si>
    <t xml:space="preserve">  3 Míša                           24.50  2.08/3    4.35/3    5.54/3   10.22/3   13.03/3   14.01/3   15.41/3   18.07/3   19.21/3   21.16/3   22.46/3   24.50/3  </t>
  </si>
  <si>
    <t xml:space="preserve">                                          2.08/3    2.27/3    1.19/1*   4.28/3    2.41/2    0.58/2    1.40/2    2.26/3    1.14/1*   1.55/3    1.30/1*   2.04/4</t>
  </si>
  <si>
    <t xml:space="preserve">  4 Vanžurová                      47.49  2.34/4    5.47/4    8.05/4   20.23/4   24.52/4   26.12/4   32.25/4   38.27/4   40.10/4   42.57/4   45.46/4   47.49/4  </t>
  </si>
  <si>
    <t xml:space="preserve">                                          2.34/4    3.13/4    2.18/4   12.18/5    4.29/4    1.20/5    6.13/4    6.02/5    1.43/3    2.47/4    2.49/4    2.03/3</t>
  </si>
  <si>
    <t xml:space="preserve">  5 Barešová                       53.54  3.25/5   11.51/5   14.01/5   26.14/5   30.49/5   32.08/5   38.22/5   44.20/5   45.58/5   48.46/5   51.37/5   53.54/5  </t>
  </si>
  <si>
    <t xml:space="preserve">                                          3.25/5    8.26/5    2.10/3   12.13/4    4.35/5    1.19/4    6.14/5    5.58/4    1.38/2    2.48/5    2.51/5    2.17/5</t>
  </si>
  <si>
    <t xml:space="preserve">    TeTe                       DISK       1.53/     4.03/     5.25/     8.22/    10.46/    11.34/         /    14.44/    16.03/    17.27/    18.37/    19.53/   </t>
  </si>
  <si>
    <t xml:space="preserve">                                          1.53/     2.10/     1.22/     2.57/     2.24/     0.48/         /         /     1.19/     1.24/     1.10/     1.16/</t>
  </si>
  <si>
    <t>Výsledky kategorie s mezičasy: H           2.5km    0m 14k</t>
  </si>
  <si>
    <t xml:space="preserve">                                          1-31      2-32      3-33      4-34      5-35      6-36      7-38      8-39      9-40     10-41     11-42     12-43     13-44     14-45    </t>
  </si>
  <si>
    <t xml:space="preserve">  1 Vask                           16.22  0.57/1*   2.02/1*   3.50/7    4.42/3    6.46/2    7.27/1*   8.58/1*   9.37/1*  10.41/1*  11.26/1*  12.33/1*  13.31/1*  14.38/1*  15.28/1*  16.22/1* </t>
  </si>
  <si>
    <t xml:space="preserve">                                          0.57/1*   1.05/1*   1.48/16   0.52/4    2.04/1*   0.41/1*   1.31/1*   0.39/1*   1.04/1*   0.45/1*   1.07/1*   0.58/2    1.07/2    0.50/1*   0.54/1*</t>
  </si>
  <si>
    <t xml:space="preserve">  2 Vrabec                         18.40  1.16/8    2.55/6    3.38/2    4.47/5    7.02/4    8.07/5    9.38/4   10.26/2   11.36/2   12.23/2   13.33/2   15.32/2   16.41/2   17.43/2   18.40/2  </t>
  </si>
  <si>
    <t xml:space="preserve">                                          1.16/8    1.39/9    0.43/1*   1.09/13   2.15/3    1.05/13   1.31/1*   0.48/3    1.10/2    0.47/2    1.10/3    1.59/18   1.09/3    1.02/2    0.57/4</t>
  </si>
  <si>
    <t xml:space="preserve">  3 Gazz                           18.50  1.06/2    2.37/3    3.46/3    4.54/8    7.13/5    8.02/4   10.10/5   11.08/5   12.47/5   13.35/5   14.47/5   15.47/4   16.53/3   17.56/3   18.50/3  </t>
  </si>
  <si>
    <t xml:space="preserve">                                          1.06/2    1.31/6    1.09/6    1.08/12   2.19/4    0.49/6    2.08/9    0.58/7    1.39/7    0.48/3    1.12/5    1.00/4    1.06/1*   1.03/3    0.54/1*</t>
  </si>
  <si>
    <t xml:space="preserve">  4 Kolík                          19.26  1.07/3    2.29/2    3.33/1*   4.18/1*   6.38/1*   7.29/2    9.37/3   10.29/3   12.29/4   13.27/4   14.37/4   16.01/5   17.21/5   18.25/4   19.26/4  </t>
  </si>
  <si>
    <t xml:space="preserve">                                          1.07/3    1.22/2    1.04/4    0.45/1*   2.20/5    0.51/7    2.08/9    0.52/4    2.00/13   0.58/8    1.10/3    1.24/12   1.20/6    1.04/4    1.01/7</t>
  </si>
  <si>
    <t xml:space="preserve">  5 Heppy                          19.34  1.08/5    2.56/7    3.48/4    4.40/2    6.48/3    7.29/2    9.30/2   10.46/4   12.26/3   13.15/3   14.23/3   15.39/3   16.54/4   18.30/5   19.34/5  </t>
  </si>
  <si>
    <t xml:space="preserve">                                          1.08/5    1.48/13   0.52/2    0.52/4    2.08/2    0.41/1*   2.01/8    1.16/17   1.40/9    0.49/4    1.08/2    1.16/9    1.15/4    1.36/14   1.04/9</t>
  </si>
  <si>
    <t xml:space="preserve">  6 Zuzka                          20.16  1.12/6    2.43/5    3.48/4    4.48/6    7.38/7    8.46/7   10.45/7   11.31/6   12.55/6   13.55/6   15.16/6   16.34/6   18.01/6   19.12/6   20.16/6  </t>
  </si>
  <si>
    <t xml:space="preserve">                                          1.12/6    1.31/6    1.05/5    1.00/7    2.50/10   1.08/14   1.59/6    0.46/2    1.24/3    1.00/9    1.21/10   1.18/10   1.27/10   1.11/6    1.04/9</t>
  </si>
  <si>
    <t xml:space="preserve">  7 MaFe                           20.43  1.17/9    2.39/4    3.49/6    4.50/7    7.36/6    8.35/6   10.43/6   11.40/7   13.12/7   14.14/7   15.34/7   16.49/7   18.13/7   19.27/7   20.43/7  </t>
  </si>
  <si>
    <t xml:space="preserve">                                          1.17/9    1.22/2    1.10/8    1.01/9    2.46/9    0.59/10   2.08/9    0.57/6    1.32/4    1.02/12   1.20/8    1.15/8    1.24/8    1.14/8    1.16/16</t>
  </si>
  <si>
    <t xml:space="preserve">  8 Hans                           20.54      /         /         /         /         /         /         /         /         /         /         /         /         /         /    20.54/8  </t>
  </si>
  <si>
    <t xml:space="preserve">                                              /         /         /         /         /         /         /         /         /         /         /         /         /         /         /</t>
  </si>
  <si>
    <t xml:space="preserve">  9 Šába                           21.07  1.07/3    2.56/7    3.56/8    4.45/4    8.14/9    9.00/9   10.59/8   11.51/8   13.43/8   14.43/8   15.57/8   17.19/8   18.43/8   20.03/8   21.07/9  </t>
  </si>
  <si>
    <t xml:space="preserve">                                          1.07/3    1.49/14   1.00/3    0.49/2    3.29/15   0.46/4    1.59/6    0.52/4    1.52/12   1.00/9    1.14/7    1.22/11   1.24/8    1.20/11   1.04/9</t>
  </si>
  <si>
    <t xml:space="preserve"> 10 Karel                          21.09  1.52/11   3.23/11   5.04/11   5.53/10   8.18/10   9.33/10  11.16/9   12.22/9   14.05/9   15.05/9   16.36/9   17.44/9   19.03/9   20.14/9   21.09/10 </t>
  </si>
  <si>
    <t xml:space="preserve">                                          1.52/11   1.31/6    1.41/15   0.49/2    2.25/6    1.15/17   1.43/3    1.06/13   1.43/10   1.00/9    1.31/15   1.08/7    1.19/5    1.11/6    0.55/3</t>
  </si>
  <si>
    <t xml:space="preserve"> 11 Matěj                          21.54  3.12/19   4.42/16   5.51/14   6.51/13   9.31/12  10.23/12  12.11/11  13.12/11  14.45/11  15.39/10  17.01/10  18.00/10  19.23/10  20.44/10  21.54/11 </t>
  </si>
  <si>
    <t xml:space="preserve">                                          3.12/19   1.30/5    1.09/6    1.00/7    2.40/7    0.52/8    1.48/4    1.01/10   1.33/5    0.54/6    1.22/12   0.59/3    1.23/7    1.21/12   1.10/13</t>
  </si>
  <si>
    <t xml:space="preserve"> 12 Funík                          22.47  1.30/10   2.59/9    4.10/9    5.13/9    7.57/8    8.55/8   11.36/10  12.53/10  14.38/10  15.59/11  17.12/11  18.19/11  19.59/11  21.50/11  22.47/12 </t>
  </si>
  <si>
    <t xml:space="preserve">                                          1.30/10   1.29/4    1.11/9    1.03/10   2.44/8    0.58/9    2.41/16   1.17/18   1.45/11   1.21/14   1.13/6    1.07/6    1.40/14   1.51/16   0.57/4</t>
  </si>
  <si>
    <t xml:space="preserve"> 13 Verča                          22.57  1.14/7    3.01/10   4.57/10   5.53/10   9.40/13  10.28/13  12.24/12  13.26/12  15.05/12  16.20/12  17.40/12  19.07/12  20.42/12  21.58/12  22.57/13 </t>
  </si>
  <si>
    <t xml:space="preserve">                                          1.14/7    1.47/11   1.56/18   0.56/6    3.47/16   0.48/5    1.56/5    1.02/11   1.39/7    1.15/13   1.20/8    1.27/13   1.35/13   1.16/10   0.59/6</t>
  </si>
  <si>
    <t xml:space="preserve"> 14 Smíťa                          24.00  2.17/16   4.17/13   5.41/13   7.08/14  11.23/16  12.07/16  14.16/16  15.20/15  16.55/14  17.47/13  19.13/13  20.09/13  21.36/13  22.51/13  24.00/14 </t>
  </si>
  <si>
    <t xml:space="preserve">                                          2.17/16   2.00/15   1.24/11   1.27/17   4.15/17   0.44/3    2.09/12   1.04/12   1.35/6    0.52/5    1.26/14   0.56/1*   1.27/10   1.15/9    1.09/12</t>
  </si>
  <si>
    <t xml:space="preserve"> 15 Jirka                          24.14  2.59/18   4.59/18   6.12/16   7.22/16  10.18/14  11.18/14  13.28/14  14.27/14  17.06/15  18.00/14  19.21/14  20.27/14  21.58/14  23.04/14  24.14/15 </t>
  </si>
  <si>
    <t xml:space="preserve">                                          2.59/18   2.00/15   1.13/10   1.10/14   2.56/12   1.00/11   2.10/13   0.59/8    2.39/16   0.54/6    1.21/10   1.06/5    1.31/12   1.06/5    1.10/13</t>
  </si>
  <si>
    <t xml:space="preserve"> 16 Suk                            30.51  2.00/13   4.21/14   5.53/15   7.09/15  10.35/15  11.45/15  14.03/15  15.25/16  18.38/16  20.00/15  21.48/15  25.04/15  27.33/15  29.50/15  30.51/16 </t>
  </si>
  <si>
    <t xml:space="preserve">                                          2.00/13   2.21/17   1.32/14   1.16/15   3.26/13   1.10/15   2.18/14   1.22/19   3.13/20   1.22/15   1.48/16   3.16/20   2.29/16   2.17/17   1.01/7</t>
  </si>
  <si>
    <t xml:space="preserve"> 17 Netuka                         31.35  2.01/14   5.01/19   6.50/18   8.36/17  12.04/17  13.23/17  16.20/17  17.45/17  20.10/17  22.19/16  24.10/16  26.00/16  28.39/16  30.23/16  31.35/17 </t>
  </si>
  <si>
    <t xml:space="preserve">                                          2.01/14   3.00/19   1.49/17   1.46/18   3.28/14   1.19/19   2.57/17   1.25/20   2.25/15   2.09/16   1.51/17   1.50/15   2.39/17   1.44/15   1.12/15</t>
  </si>
  <si>
    <t xml:space="preserve"> 18 Paki                           31.43  1.53/12   3.38/12   5.08/12   6.13/12   9.03/11  10.03/11  12.25/13  13.32/13  15.46/13  23.36/17  25.00/17  27.04/17  28.58/17  30.25/17  31.43/18 </t>
  </si>
  <si>
    <t xml:space="preserve">                                          1.53/12   1.45/10   1.30/12   1.05/11   2.50/10   1.00/11   2.22/15   1.07/14   2.14/14   7.50/20   1.24/13   2.04/19   1.54/15   1.27/13   1.18/17</t>
  </si>
  <si>
    <t xml:space="preserve"> 19 Voženílková                    37.47  2.41/17   4.28/15   8.45/19  10.03/18  14.42/18  16.08/18  19.22/18  20.31/18  23.14/18  26.13/18  28.25/18  30.05/18  32.54/18  35.45/18  37.47/19 </t>
  </si>
  <si>
    <t xml:space="preserve">                                          2.41/17   1.47/11   4.17/19   1.18/16   4.39/18   1.26/20   3.14/18   1.09/15   2.43/18   2.59/19   2.12/20   1.40/14   2.49/18   2.51/20   2.02/18</t>
  </si>
  <si>
    <t xml:space="preserve"> 20 Mervart                        39.43  2.15/15   4.55/17   6.26/17  11.36/19  16.37/19  17.47/19  21.17/19  22.17/19  25.08/19  27.58/19  29.59/19  31.52/19  34.47/19  37.32/19  39.43/20 </t>
  </si>
  <si>
    <t xml:space="preserve">                                          2.15/15   2.40/18   1.31/13   5.10/20   5.01/19   1.10/15   3.30/20   1.00/9    2.51/19   2.50/17   2.01/18   1.53/16   2.55/20   2.45/19   2.11/20</t>
  </si>
  <si>
    <t xml:space="preserve"> 21 Zajíček                        51.50  3.46/20   6.51/20  18.36/20  23.41/20  28.46/20  30.03/20  33.25/20  34.39/20  37.19/20  40.11/20  42.14/20  44.11/20  47.05/20  49.43/20  51.50/21 </t>
  </si>
  <si>
    <t xml:space="preserve">                                          3.46/20   3.05/20  11.45/20   5.05/19   5.05/20   1.17/18   3.22/19   1.14/16   2.40/17   2.52/18   2.03/19   1.57/17   2.54/19   2.38/18   2.07/19</t>
  </si>
  <si>
    <t xml:space="preserve">    Pavla                      DISK       1.39/     3.55/     5.46/     7.02/    10.50/    11.53/    15.32/    16.53/    19.10/         /    23.16/    27.08/    28.49/    30.12/    31.37/   </t>
  </si>
  <si>
    <t xml:space="preserve">                                          1.39/     2.16/     1.51/     1.16/     3.48/     1.03/     3.39/     1.21/     2.17/         /         /     3.52/     1.41/     1.23/     1.25/</t>
  </si>
  <si>
    <t xml:space="preserve">    Dan                        DISK       2.08/     3.38/     5.32/     6.46/     9.27/    10.29/    12.32/    13.21/    15.04/         /    18.21/    19.43/    21.10/    23.05/    24.11/   </t>
  </si>
  <si>
    <t xml:space="preserve">                                          2.08/     1.30/     1.54/     1.14/     2.41/     1.02/     2.03/     0.49/     1.43/         /         /     1.22/     1.27/     1.55/     1.06/</t>
  </si>
  <si>
    <t xml:space="preserve">    MaTo                       DISK       1.48/     4.28/     6.20/     7.46/    10.33/    11.39/    13.42/    14.33/    16.14/         /    19.24/    20.41/    22.12/    23.57/    25.17/   </t>
  </si>
  <si>
    <t xml:space="preserve">                                          1.48/     2.40/     1.52/     1.26/     2.47/     1.06/     2.03/     0.51/     1.41/         /         /     1.17/     1.31/     1.45/     1.20/</t>
  </si>
  <si>
    <t>30.8.2008 dopoledne - krátká trať (kvalifikace)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</si>
</sst>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h]:mm:ss;@"/>
    <numFmt numFmtId="166" formatCode="[$-405]d\.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1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8"/>
      <color indexed="10"/>
      <name val="Arial"/>
      <family val="0"/>
    </font>
    <font>
      <sz val="8"/>
      <color indexed="14"/>
      <name val="Arial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i/>
      <sz val="8"/>
      <color indexed="62"/>
      <name val="Arial"/>
      <family val="2"/>
    </font>
    <font>
      <b/>
      <sz val="8"/>
      <color indexed="62"/>
      <name val="Arial"/>
      <family val="2"/>
    </font>
    <font>
      <i/>
      <sz val="8"/>
      <color indexed="62"/>
      <name val="Arial"/>
      <family val="2"/>
    </font>
    <font>
      <b/>
      <i/>
      <sz val="8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2"/>
    </font>
    <font>
      <sz val="8"/>
      <color indexed="62"/>
      <name val="Arial"/>
      <family val="2"/>
    </font>
    <font>
      <b/>
      <sz val="8"/>
      <color indexed="61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8"/>
      <color indexed="17"/>
      <name val="Arial"/>
      <family val="2"/>
    </font>
    <font>
      <b/>
      <sz val="8"/>
      <color indexed="18"/>
      <name val="Arial"/>
      <family val="2"/>
    </font>
    <font>
      <i/>
      <sz val="8"/>
      <color indexed="17"/>
      <name val="Arial"/>
      <family val="2"/>
    </font>
    <font>
      <sz val="10"/>
      <name val="Courier New"/>
      <family val="0"/>
    </font>
    <font>
      <b/>
      <sz val="10"/>
      <name val="Courier New"/>
      <family val="0"/>
    </font>
    <font>
      <i/>
      <sz val="10"/>
      <name val="Courier New"/>
      <family val="0"/>
    </font>
    <font>
      <u val="single"/>
      <sz val="10"/>
      <color indexed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5" fontId="1" fillId="0" borderId="10" xfId="0" applyNumberFormat="1" applyFont="1" applyBorder="1" applyAlignment="1">
      <alignment horizontal="center"/>
    </xf>
    <xf numFmtId="45" fontId="2" fillId="0" borderId="8" xfId="0" applyNumberFormat="1" applyFont="1" applyBorder="1" applyAlignment="1">
      <alignment horizontal="center"/>
    </xf>
    <xf numFmtId="45" fontId="6" fillId="0" borderId="8" xfId="0" applyNumberFormat="1" applyFont="1" applyBorder="1" applyAlignment="1">
      <alignment horizontal="center"/>
    </xf>
    <xf numFmtId="45" fontId="7" fillId="0" borderId="8" xfId="0" applyNumberFormat="1" applyFont="1" applyBorder="1" applyAlignment="1">
      <alignment horizontal="center"/>
    </xf>
    <xf numFmtId="45" fontId="2" fillId="0" borderId="9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45" fontId="1" fillId="0" borderId="16" xfId="0" applyNumberFormat="1" applyFont="1" applyBorder="1" applyAlignment="1">
      <alignment horizontal="center"/>
    </xf>
    <xf numFmtId="45" fontId="2" fillId="0" borderId="17" xfId="0" applyNumberFormat="1" applyFont="1" applyBorder="1" applyAlignment="1">
      <alignment horizontal="center"/>
    </xf>
    <xf numFmtId="45" fontId="2" fillId="0" borderId="18" xfId="0" applyNumberFormat="1" applyFont="1" applyBorder="1" applyAlignment="1">
      <alignment horizontal="center"/>
    </xf>
    <xf numFmtId="45" fontId="1" fillId="0" borderId="12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45" fontId="1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45" fontId="6" fillId="0" borderId="1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7" borderId="22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45" fontId="2" fillId="7" borderId="22" xfId="0" applyNumberFormat="1" applyFont="1" applyFill="1" applyBorder="1" applyAlignment="1">
      <alignment horizontal="center"/>
    </xf>
    <xf numFmtId="1" fontId="3" fillId="7" borderId="23" xfId="0" applyNumberFormat="1" applyFont="1" applyFill="1" applyBorder="1" applyAlignment="1">
      <alignment horizontal="center"/>
    </xf>
    <xf numFmtId="45" fontId="6" fillId="7" borderId="22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45" fontId="6" fillId="7" borderId="24" xfId="0" applyNumberFormat="1" applyFont="1" applyFill="1" applyBorder="1" applyAlignment="1">
      <alignment horizontal="center"/>
    </xf>
    <xf numFmtId="1" fontId="2" fillId="7" borderId="7" xfId="0" applyNumberFormat="1" applyFont="1" applyFill="1" applyBorder="1" applyAlignment="1">
      <alignment horizontal="center"/>
    </xf>
    <xf numFmtId="45" fontId="2" fillId="7" borderId="24" xfId="0" applyNumberFormat="1" applyFont="1" applyFill="1" applyBorder="1" applyAlignment="1">
      <alignment horizontal="center"/>
    </xf>
    <xf numFmtId="1" fontId="3" fillId="7" borderId="23" xfId="0" applyNumberFormat="1" applyFont="1" applyFill="1" applyBorder="1" applyAlignment="1">
      <alignment/>
    </xf>
    <xf numFmtId="45" fontId="6" fillId="7" borderId="25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45" fontId="2" fillId="7" borderId="8" xfId="0" applyNumberFormat="1" applyFont="1" applyFill="1" applyBorder="1" applyAlignment="1">
      <alignment horizontal="center"/>
    </xf>
    <xf numFmtId="1" fontId="3" fillId="7" borderId="14" xfId="0" applyNumberFormat="1" applyFont="1" applyFill="1" applyBorder="1" applyAlignment="1">
      <alignment horizontal="center"/>
    </xf>
    <xf numFmtId="1" fontId="3" fillId="7" borderId="19" xfId="0" applyNumberFormat="1" applyFont="1" applyFill="1" applyBorder="1" applyAlignment="1">
      <alignment horizontal="center"/>
    </xf>
    <xf numFmtId="45" fontId="2" fillId="7" borderId="17" xfId="0" applyNumberFormat="1" applyFont="1" applyFill="1" applyBorder="1" applyAlignment="1">
      <alignment horizontal="center"/>
    </xf>
    <xf numFmtId="1" fontId="2" fillId="7" borderId="19" xfId="0" applyNumberFormat="1" applyFont="1" applyFill="1" applyBorder="1" applyAlignment="1">
      <alignment horizontal="center"/>
    </xf>
    <xf numFmtId="1" fontId="3" fillId="7" borderId="14" xfId="0" applyNumberFormat="1" applyFont="1" applyFill="1" applyBorder="1" applyAlignment="1">
      <alignment/>
    </xf>
    <xf numFmtId="1" fontId="2" fillId="7" borderId="14" xfId="0" applyNumberFormat="1" applyFont="1" applyFill="1" applyBorder="1" applyAlignment="1">
      <alignment horizontal="center"/>
    </xf>
    <xf numFmtId="45" fontId="6" fillId="7" borderId="8" xfId="0" applyNumberFormat="1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45" fontId="2" fillId="7" borderId="8" xfId="0" applyNumberFormat="1" applyFont="1" applyFill="1" applyBorder="1" applyAlignment="1">
      <alignment horizontal="center"/>
    </xf>
    <xf numFmtId="45" fontId="8" fillId="7" borderId="8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5" fontId="1" fillId="0" borderId="26" xfId="0" applyNumberFormat="1" applyFont="1" applyBorder="1" applyAlignment="1">
      <alignment horizontal="center"/>
    </xf>
    <xf numFmtId="45" fontId="1" fillId="7" borderId="26" xfId="0" applyNumberFormat="1" applyFont="1" applyFill="1" applyBorder="1" applyAlignment="1">
      <alignment horizontal="center"/>
    </xf>
    <xf numFmtId="45" fontId="1" fillId="0" borderId="2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45" fontId="2" fillId="0" borderId="28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45" fontId="8" fillId="0" borderId="28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45" fontId="2" fillId="0" borderId="31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45" fontId="8" fillId="0" borderId="3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/>
    </xf>
    <xf numFmtId="45" fontId="8" fillId="0" borderId="32" xfId="0" applyNumberFormat="1" applyFont="1" applyBorder="1" applyAlignment="1">
      <alignment horizontal="center"/>
    </xf>
    <xf numFmtId="45" fontId="7" fillId="7" borderId="22" xfId="0" applyNumberFormat="1" applyFont="1" applyFill="1" applyBorder="1" applyAlignment="1">
      <alignment horizontal="center"/>
    </xf>
    <xf numFmtId="1" fontId="2" fillId="7" borderId="23" xfId="0" applyNumberFormat="1" applyFont="1" applyFill="1" applyBorder="1" applyAlignment="1">
      <alignment horizontal="center"/>
    </xf>
    <xf numFmtId="45" fontId="7" fillId="7" borderId="24" xfId="0" applyNumberFormat="1" applyFont="1" applyFill="1" applyBorder="1" applyAlignment="1">
      <alignment horizontal="center"/>
    </xf>
    <xf numFmtId="45" fontId="7" fillId="7" borderId="25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45" fontId="2" fillId="7" borderId="9" xfId="0" applyNumberFormat="1" applyFont="1" applyFill="1" applyBorder="1" applyAlignment="1">
      <alignment horizontal="center"/>
    </xf>
    <xf numFmtId="1" fontId="3" fillId="7" borderId="15" xfId="0" applyNumberFormat="1" applyFont="1" applyFill="1" applyBorder="1" applyAlignment="1">
      <alignment horizontal="center"/>
    </xf>
    <xf numFmtId="45" fontId="7" fillId="7" borderId="9" xfId="0" applyNumberFormat="1" applyFont="1" applyFill="1" applyBorder="1" applyAlignment="1">
      <alignment horizontal="center"/>
    </xf>
    <xf numFmtId="1" fontId="3" fillId="7" borderId="20" xfId="0" applyNumberFormat="1" applyFont="1" applyFill="1" applyBorder="1" applyAlignment="1">
      <alignment horizontal="center"/>
    </xf>
    <xf numFmtId="45" fontId="2" fillId="7" borderId="18" xfId="0" applyNumberFormat="1" applyFont="1" applyFill="1" applyBorder="1" applyAlignment="1">
      <alignment horizontal="center"/>
    </xf>
    <xf numFmtId="1" fontId="2" fillId="7" borderId="15" xfId="0" applyNumberFormat="1" applyFont="1" applyFill="1" applyBorder="1" applyAlignment="1">
      <alignment horizontal="center"/>
    </xf>
    <xf numFmtId="1" fontId="3" fillId="7" borderId="15" xfId="0" applyNumberFormat="1" applyFont="1" applyFill="1" applyBorder="1" applyAlignment="1">
      <alignment/>
    </xf>
    <xf numFmtId="45" fontId="2" fillId="7" borderId="27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right"/>
    </xf>
    <xf numFmtId="0" fontId="1" fillId="5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/>
    </xf>
    <xf numFmtId="0" fontId="3" fillId="7" borderId="6" xfId="0" applyFont="1" applyFill="1" applyBorder="1" applyAlignment="1">
      <alignment horizontal="center"/>
    </xf>
    <xf numFmtId="45" fontId="3" fillId="7" borderId="7" xfId="0" applyNumberFormat="1" applyFont="1" applyFill="1" applyBorder="1" applyAlignment="1">
      <alignment horizontal="center"/>
    </xf>
    <xf numFmtId="45" fontId="13" fillId="7" borderId="22" xfId="0" applyNumberFormat="1" applyFont="1" applyFill="1" applyBorder="1" applyAlignment="1">
      <alignment horizontal="center"/>
    </xf>
    <xf numFmtId="165" fontId="1" fillId="7" borderId="34" xfId="0" applyNumberFormat="1" applyFont="1" applyFill="1" applyBorder="1" applyAlignment="1">
      <alignment horizontal="center"/>
    </xf>
    <xf numFmtId="45" fontId="2" fillId="0" borderId="0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5" fontId="11" fillId="0" borderId="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5" fontId="3" fillId="0" borderId="19" xfId="0" applyNumberFormat="1" applyFont="1" applyFill="1" applyBorder="1" applyAlignment="1">
      <alignment horizontal="center"/>
    </xf>
    <xf numFmtId="45" fontId="6" fillId="0" borderId="8" xfId="0" applyNumberFormat="1" applyFont="1" applyFill="1" applyBorder="1" applyAlignment="1">
      <alignment horizontal="center"/>
    </xf>
    <xf numFmtId="165" fontId="1" fillId="0" borderId="35" xfId="0" applyNumberFormat="1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14" xfId="0" applyFont="1" applyFill="1" applyBorder="1" applyAlignment="1">
      <alignment/>
    </xf>
    <xf numFmtId="45" fontId="11" fillId="7" borderId="8" xfId="0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45" fontId="3" fillId="7" borderId="19" xfId="0" applyNumberFormat="1" applyFont="1" applyFill="1" applyBorder="1" applyAlignment="1">
      <alignment horizontal="center"/>
    </xf>
    <xf numFmtId="45" fontId="13" fillId="7" borderId="8" xfId="0" applyNumberFormat="1" applyFont="1" applyFill="1" applyBorder="1" applyAlignment="1">
      <alignment horizontal="center"/>
    </xf>
    <xf numFmtId="165" fontId="1" fillId="7" borderId="35" xfId="0" applyNumberFormat="1" applyFont="1" applyFill="1" applyBorder="1" applyAlignment="1">
      <alignment horizontal="center"/>
    </xf>
    <xf numFmtId="45" fontId="13" fillId="0" borderId="8" xfId="0" applyNumberFormat="1" applyFont="1" applyFill="1" applyBorder="1" applyAlignment="1">
      <alignment horizontal="center"/>
    </xf>
    <xf numFmtId="45" fontId="8" fillId="0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5" xfId="0" applyFont="1" applyFill="1" applyBorder="1" applyAlignment="1">
      <alignment/>
    </xf>
    <xf numFmtId="45" fontId="11" fillId="7" borderId="9" xfId="0" applyNumberFormat="1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45" fontId="3" fillId="7" borderId="20" xfId="0" applyNumberFormat="1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5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5" fontId="8" fillId="7" borderId="22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5" fontId="11" fillId="0" borderId="9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45" fontId="3" fillId="0" borderId="20" xfId="0" applyNumberFormat="1" applyFont="1" applyFill="1" applyBorder="1" applyAlignment="1">
      <alignment horizontal="center"/>
    </xf>
    <xf numFmtId="45" fontId="13" fillId="0" borderId="9" xfId="0" applyNumberFormat="1" applyFont="1" applyFill="1" applyBorder="1" applyAlignment="1">
      <alignment horizontal="center"/>
    </xf>
    <xf numFmtId="165" fontId="1" fillId="0" borderId="3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11" fillId="2" borderId="1" xfId="0" applyFont="1" applyFill="1" applyBorder="1" applyAlignment="1">
      <alignment horizontal="center"/>
    </xf>
    <xf numFmtId="21" fontId="1" fillId="2" borderId="0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 horizontal="right"/>
    </xf>
    <xf numFmtId="21" fontId="21" fillId="2" borderId="1" xfId="0" applyNumberFormat="1" applyFont="1" applyFill="1" applyBorder="1" applyAlignment="1">
      <alignment/>
    </xf>
    <xf numFmtId="21" fontId="13" fillId="2" borderId="0" xfId="0" applyNumberFormat="1" applyFont="1" applyFill="1" applyBorder="1" applyAlignment="1">
      <alignment/>
    </xf>
    <xf numFmtId="49" fontId="14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21" fontId="2" fillId="2" borderId="2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38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21" fontId="1" fillId="3" borderId="0" xfId="0" applyNumberFormat="1" applyFont="1" applyFill="1" applyBorder="1" applyAlignment="1">
      <alignment/>
    </xf>
    <xf numFmtId="49" fontId="3" fillId="3" borderId="2" xfId="0" applyNumberFormat="1" applyFont="1" applyFill="1" applyBorder="1" applyAlignment="1">
      <alignment horizontal="right"/>
    </xf>
    <xf numFmtId="21" fontId="21" fillId="3" borderId="1" xfId="0" applyNumberFormat="1" applyFont="1" applyFill="1" applyBorder="1" applyAlignment="1">
      <alignment/>
    </xf>
    <xf numFmtId="21" fontId="13" fillId="3" borderId="0" xfId="0" applyNumberFormat="1" applyFont="1" applyFill="1" applyBorder="1" applyAlignment="1">
      <alignment/>
    </xf>
    <xf numFmtId="49" fontId="14" fillId="3" borderId="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21" fontId="2" fillId="3" borderId="2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38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21" fontId="1" fillId="4" borderId="0" xfId="0" applyNumberFormat="1" applyFont="1" applyFill="1" applyBorder="1" applyAlignment="1">
      <alignment/>
    </xf>
    <xf numFmtId="49" fontId="3" fillId="4" borderId="2" xfId="0" applyNumberFormat="1" applyFont="1" applyFill="1" applyBorder="1" applyAlignment="1">
      <alignment horizontal="right"/>
    </xf>
    <xf numFmtId="21" fontId="21" fillId="4" borderId="1" xfId="0" applyNumberFormat="1" applyFont="1" applyFill="1" applyBorder="1" applyAlignment="1">
      <alignment/>
    </xf>
    <xf numFmtId="21" fontId="13" fillId="4" borderId="0" xfId="0" applyNumberFormat="1" applyFont="1" applyFill="1" applyBorder="1" applyAlignment="1">
      <alignment/>
    </xf>
    <xf numFmtId="49" fontId="14" fillId="4" borderId="2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/>
    </xf>
    <xf numFmtId="21" fontId="2" fillId="4" borderId="2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1" fillId="4" borderId="38" xfId="0" applyFont="1" applyFill="1" applyBorder="1" applyAlignment="1">
      <alignment/>
    </xf>
    <xf numFmtId="0" fontId="11" fillId="5" borderId="1" xfId="0" applyFont="1" applyFill="1" applyBorder="1" applyAlignment="1">
      <alignment horizontal="center"/>
    </xf>
    <xf numFmtId="21" fontId="1" fillId="5" borderId="0" xfId="0" applyNumberFormat="1" applyFont="1" applyFill="1" applyBorder="1" applyAlignment="1">
      <alignment/>
    </xf>
    <xf numFmtId="49" fontId="3" fillId="5" borderId="2" xfId="0" applyNumberFormat="1" applyFont="1" applyFill="1" applyBorder="1" applyAlignment="1">
      <alignment horizontal="right"/>
    </xf>
    <xf numFmtId="21" fontId="21" fillId="5" borderId="1" xfId="0" applyNumberFormat="1" applyFont="1" applyFill="1" applyBorder="1" applyAlignment="1">
      <alignment/>
    </xf>
    <xf numFmtId="21" fontId="13" fillId="5" borderId="0" xfId="0" applyNumberFormat="1" applyFont="1" applyFill="1" applyBorder="1" applyAlignment="1">
      <alignment/>
    </xf>
    <xf numFmtId="49" fontId="14" fillId="5" borderId="2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/>
    </xf>
    <xf numFmtId="21" fontId="2" fillId="5" borderId="2" xfId="0" applyNumberFormat="1" applyFont="1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1" fillId="5" borderId="38" xfId="0" applyFont="1" applyFill="1" applyBorder="1" applyAlignment="1">
      <alignment/>
    </xf>
    <xf numFmtId="0" fontId="11" fillId="6" borderId="1" xfId="0" applyFont="1" applyFill="1" applyBorder="1" applyAlignment="1">
      <alignment horizontal="center"/>
    </xf>
    <xf numFmtId="21" fontId="1" fillId="6" borderId="0" xfId="0" applyNumberFormat="1" applyFont="1" applyFill="1" applyBorder="1" applyAlignment="1">
      <alignment/>
    </xf>
    <xf numFmtId="49" fontId="3" fillId="6" borderId="2" xfId="0" applyNumberFormat="1" applyFont="1" applyFill="1" applyBorder="1" applyAlignment="1">
      <alignment horizontal="right"/>
    </xf>
    <xf numFmtId="21" fontId="21" fillId="6" borderId="1" xfId="0" applyNumberFormat="1" applyFont="1" applyFill="1" applyBorder="1" applyAlignment="1">
      <alignment/>
    </xf>
    <xf numFmtId="21" fontId="13" fillId="6" borderId="0" xfId="0" applyNumberFormat="1" applyFont="1" applyFill="1" applyBorder="1" applyAlignment="1">
      <alignment/>
    </xf>
    <xf numFmtId="49" fontId="14" fillId="6" borderId="2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/>
    </xf>
    <xf numFmtId="21" fontId="2" fillId="6" borderId="2" xfId="0" applyNumberFormat="1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1" fillId="6" borderId="38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21" fontId="1" fillId="2" borderId="39" xfId="0" applyNumberFormat="1" applyFont="1" applyFill="1" applyBorder="1" applyAlignment="1">
      <alignment/>
    </xf>
    <xf numFmtId="49" fontId="3" fillId="2" borderId="4" xfId="0" applyNumberFormat="1" applyFont="1" applyFill="1" applyBorder="1" applyAlignment="1">
      <alignment horizontal="right"/>
    </xf>
    <xf numFmtId="21" fontId="21" fillId="2" borderId="3" xfId="0" applyNumberFormat="1" applyFont="1" applyFill="1" applyBorder="1" applyAlignment="1">
      <alignment/>
    </xf>
    <xf numFmtId="21" fontId="13" fillId="2" borderId="39" xfId="0" applyNumberFormat="1" applyFont="1" applyFill="1" applyBorder="1" applyAlignment="1">
      <alignment/>
    </xf>
    <xf numFmtId="49" fontId="14" fillId="2" borderId="4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/>
    </xf>
    <xf numFmtId="21" fontId="2" fillId="2" borderId="4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2" borderId="4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8" borderId="41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1" fillId="8" borderId="41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49" fontId="3" fillId="8" borderId="42" xfId="0" applyNumberFormat="1" applyFont="1" applyFill="1" applyBorder="1" applyAlignment="1">
      <alignment horizontal="right"/>
    </xf>
    <xf numFmtId="0" fontId="21" fillId="8" borderId="41" xfId="0" applyFont="1" applyFill="1" applyBorder="1" applyAlignment="1">
      <alignment horizontal="center"/>
    </xf>
    <xf numFmtId="0" fontId="13" fillId="8" borderId="43" xfId="0" applyFont="1" applyFill="1" applyBorder="1" applyAlignment="1">
      <alignment horizontal="center"/>
    </xf>
    <xf numFmtId="49" fontId="14" fillId="8" borderId="42" xfId="0" applyNumberFormat="1" applyFont="1" applyFill="1" applyBorder="1" applyAlignment="1">
      <alignment horizontal="right"/>
    </xf>
    <xf numFmtId="0" fontId="1" fillId="8" borderId="44" xfId="0" applyFont="1" applyFill="1" applyBorder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11" fillId="0" borderId="0" xfId="0" applyFont="1" applyFill="1" applyAlignment="1">
      <alignment/>
    </xf>
    <xf numFmtId="21" fontId="2" fillId="7" borderId="5" xfId="0" applyNumberFormat="1" applyFont="1" applyFill="1" applyBorder="1" applyAlignment="1">
      <alignment/>
    </xf>
    <xf numFmtId="21" fontId="6" fillId="7" borderId="5" xfId="0" applyNumberFormat="1" applyFont="1" applyFill="1" applyBorder="1" applyAlignment="1">
      <alignment/>
    </xf>
    <xf numFmtId="21" fontId="6" fillId="0" borderId="5" xfId="0" applyNumberFormat="1" applyFont="1" applyFill="1" applyBorder="1" applyAlignment="1">
      <alignment/>
    </xf>
    <xf numFmtId="21" fontId="2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1" fontId="2" fillId="7" borderId="5" xfId="0" applyNumberFormat="1" applyFont="1" applyFill="1" applyBorder="1" applyAlignment="1">
      <alignment/>
    </xf>
    <xf numFmtId="21" fontId="2" fillId="0" borderId="5" xfId="0" applyNumberFormat="1" applyFont="1" applyFill="1" applyBorder="1" applyAlignment="1">
      <alignment/>
    </xf>
    <xf numFmtId="21" fontId="8" fillId="7" borderId="5" xfId="0" applyNumberFormat="1" applyFont="1" applyFill="1" applyBorder="1" applyAlignment="1">
      <alignment/>
    </xf>
    <xf numFmtId="21" fontId="2" fillId="7" borderId="36" xfId="0" applyNumberFormat="1" applyFont="1" applyFill="1" applyBorder="1" applyAlignment="1">
      <alignment/>
    </xf>
    <xf numFmtId="21" fontId="21" fillId="0" borderId="0" xfId="0" applyNumberFormat="1" applyFont="1" applyAlignment="1">
      <alignment/>
    </xf>
    <xf numFmtId="21" fontId="22" fillId="0" borderId="0" xfId="0" applyNumberFormat="1" applyFont="1" applyAlignment="1">
      <alignment/>
    </xf>
    <xf numFmtId="21" fontId="6" fillId="7" borderId="6" xfId="0" applyNumberFormat="1" applyFont="1" applyFill="1" applyBorder="1" applyAlignment="1">
      <alignment/>
    </xf>
    <xf numFmtId="21" fontId="2" fillId="7" borderId="6" xfId="0" applyNumberFormat="1" applyFont="1" applyFill="1" applyBorder="1" applyAlignment="1">
      <alignment/>
    </xf>
    <xf numFmtId="21" fontId="2" fillId="0" borderId="5" xfId="0" applyNumberFormat="1" applyFont="1" applyBorder="1" applyAlignment="1">
      <alignment/>
    </xf>
    <xf numFmtId="21" fontId="6" fillId="0" borderId="5" xfId="0" applyNumberFormat="1" applyFont="1" applyBorder="1" applyAlignment="1">
      <alignment/>
    </xf>
    <xf numFmtId="21" fontId="8" fillId="0" borderId="5" xfId="0" applyNumberFormat="1" applyFont="1" applyBorder="1" applyAlignment="1">
      <alignment/>
    </xf>
    <xf numFmtId="21" fontId="2" fillId="0" borderId="36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21" fontId="2" fillId="7" borderId="46" xfId="0" applyNumberFormat="1" applyFont="1" applyFill="1" applyBorder="1" applyAlignment="1">
      <alignment/>
    </xf>
    <xf numFmtId="21" fontId="4" fillId="7" borderId="46" xfId="0" applyNumberFormat="1" applyFont="1" applyFill="1" applyBorder="1" applyAlignment="1">
      <alignment/>
    </xf>
    <xf numFmtId="21" fontId="4" fillId="0" borderId="5" xfId="0" applyNumberFormat="1" applyFont="1" applyBorder="1" applyAlignment="1">
      <alignment/>
    </xf>
    <xf numFmtId="21" fontId="2" fillId="0" borderId="5" xfId="0" applyNumberFormat="1" applyFont="1" applyBorder="1" applyAlignment="1">
      <alignment/>
    </xf>
    <xf numFmtId="21" fontId="4" fillId="7" borderId="5" xfId="0" applyNumberFormat="1" applyFont="1" applyFill="1" applyBorder="1" applyAlignment="1">
      <alignment/>
    </xf>
    <xf numFmtId="21" fontId="5" fillId="7" borderId="5" xfId="0" applyNumberFormat="1" applyFont="1" applyFill="1" applyBorder="1" applyAlignment="1">
      <alignment/>
    </xf>
    <xf numFmtId="21" fontId="4" fillId="7" borderId="6" xfId="0" applyNumberFormat="1" applyFont="1" applyFill="1" applyBorder="1" applyAlignment="1">
      <alignment/>
    </xf>
    <xf numFmtId="21" fontId="4" fillId="7" borderId="5" xfId="0" applyNumberFormat="1" applyFont="1" applyFill="1" applyBorder="1" applyAlignment="1">
      <alignment/>
    </xf>
    <xf numFmtId="21" fontId="4" fillId="0" borderId="5" xfId="0" applyNumberFormat="1" applyFont="1" applyBorder="1" applyAlignment="1">
      <alignment/>
    </xf>
    <xf numFmtId="21" fontId="5" fillId="0" borderId="5" xfId="0" applyNumberFormat="1" applyFont="1" applyBorder="1" applyAlignment="1">
      <alignment/>
    </xf>
    <xf numFmtId="0" fontId="2" fillId="7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26" fillId="7" borderId="19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26" fillId="7" borderId="2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26" fillId="7" borderId="7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26" fillId="7" borderId="30" xfId="0" applyFont="1" applyFill="1" applyBorder="1" applyAlignment="1">
      <alignment/>
    </xf>
    <xf numFmtId="0" fontId="10" fillId="5" borderId="48" xfId="0" applyFont="1" applyFill="1" applyBorder="1" applyAlignment="1">
      <alignment horizontal="center"/>
    </xf>
    <xf numFmtId="0" fontId="1" fillId="7" borderId="49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7" borderId="50" xfId="0" applyFont="1" applyFill="1" applyBorder="1" applyAlignment="1">
      <alignment/>
    </xf>
    <xf numFmtId="0" fontId="25" fillId="0" borderId="24" xfId="0" applyFont="1" applyBorder="1" applyAlignment="1">
      <alignment horizontal="center" wrapText="1"/>
    </xf>
    <xf numFmtId="21" fontId="25" fillId="7" borderId="17" xfId="0" applyNumberFormat="1" applyFont="1" applyFill="1" applyBorder="1" applyAlignment="1">
      <alignment/>
    </xf>
    <xf numFmtId="21" fontId="25" fillId="0" borderId="17" xfId="0" applyNumberFormat="1" applyFont="1" applyFill="1" applyBorder="1" applyAlignment="1">
      <alignment/>
    </xf>
    <xf numFmtId="21" fontId="25" fillId="7" borderId="18" xfId="0" applyNumberFormat="1" applyFont="1" applyFill="1" applyBorder="1" applyAlignment="1">
      <alignment/>
    </xf>
    <xf numFmtId="0" fontId="21" fillId="0" borderId="22" xfId="0" applyFont="1" applyBorder="1" applyAlignment="1">
      <alignment horizontal="center"/>
    </xf>
    <xf numFmtId="21" fontId="21" fillId="7" borderId="8" xfId="0" applyNumberFormat="1" applyFont="1" applyFill="1" applyBorder="1" applyAlignment="1">
      <alignment/>
    </xf>
    <xf numFmtId="21" fontId="6" fillId="7" borderId="19" xfId="0" applyNumberFormat="1" applyFont="1" applyFill="1" applyBorder="1" applyAlignment="1">
      <alignment/>
    </xf>
    <xf numFmtId="21" fontId="21" fillId="0" borderId="8" xfId="0" applyNumberFormat="1" applyFont="1" applyFill="1" applyBorder="1" applyAlignment="1">
      <alignment/>
    </xf>
    <xf numFmtId="21" fontId="2" fillId="0" borderId="19" xfId="0" applyNumberFormat="1" applyFont="1" applyFill="1" applyBorder="1" applyAlignment="1">
      <alignment/>
    </xf>
    <xf numFmtId="21" fontId="2" fillId="7" borderId="19" xfId="0" applyNumberFormat="1" applyFont="1" applyFill="1" applyBorder="1" applyAlignment="1">
      <alignment/>
    </xf>
    <xf numFmtId="21" fontId="2" fillId="0" borderId="19" xfId="0" applyNumberFormat="1" applyFont="1" applyFill="1" applyBorder="1" applyAlignment="1">
      <alignment/>
    </xf>
    <xf numFmtId="21" fontId="8" fillId="7" borderId="19" xfId="0" applyNumberFormat="1" applyFont="1" applyFill="1" applyBorder="1" applyAlignment="1">
      <alignment/>
    </xf>
    <xf numFmtId="21" fontId="21" fillId="7" borderId="9" xfId="0" applyNumberFormat="1" applyFont="1" applyFill="1" applyBorder="1" applyAlignment="1">
      <alignment/>
    </xf>
    <xf numFmtId="21" fontId="2" fillId="7" borderId="20" xfId="0" applyNumberFormat="1" applyFont="1" applyFill="1" applyBorder="1" applyAlignment="1">
      <alignment/>
    </xf>
    <xf numFmtId="1" fontId="23" fillId="0" borderId="23" xfId="0" applyNumberFormat="1" applyFont="1" applyBorder="1" applyAlignment="1">
      <alignment horizontal="center" wrapText="1"/>
    </xf>
    <xf numFmtId="1" fontId="23" fillId="7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1" fontId="23" fillId="7" borderId="15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center" wrapText="1"/>
    </xf>
    <xf numFmtId="21" fontId="11" fillId="7" borderId="8" xfId="0" applyNumberFormat="1" applyFont="1" applyFill="1" applyBorder="1" applyAlignment="1">
      <alignment/>
    </xf>
    <xf numFmtId="21" fontId="11" fillId="0" borderId="8" xfId="0" applyNumberFormat="1" applyFont="1" applyFill="1" applyBorder="1" applyAlignment="1">
      <alignment/>
    </xf>
    <xf numFmtId="21" fontId="11" fillId="7" borderId="9" xfId="0" applyNumberFormat="1" applyFont="1" applyFill="1" applyBorder="1" applyAlignment="1">
      <alignment/>
    </xf>
    <xf numFmtId="0" fontId="10" fillId="5" borderId="51" xfId="0" applyFont="1" applyFill="1" applyBorder="1" applyAlignment="1">
      <alignment horizontal="center"/>
    </xf>
    <xf numFmtId="0" fontId="1" fillId="7" borderId="48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25" fillId="0" borderId="16" xfId="0" applyFont="1" applyBorder="1" applyAlignment="1">
      <alignment horizontal="center" wrapText="1"/>
    </xf>
    <xf numFmtId="21" fontId="25" fillId="7" borderId="24" xfId="0" applyNumberFormat="1" applyFont="1" applyFill="1" applyBorder="1" applyAlignment="1">
      <alignment/>
    </xf>
    <xf numFmtId="21" fontId="25" fillId="0" borderId="17" xfId="0" applyNumberFormat="1" applyFont="1" applyBorder="1" applyAlignment="1">
      <alignment/>
    </xf>
    <xf numFmtId="21" fontId="25" fillId="0" borderId="18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21" fontId="21" fillId="7" borderId="22" xfId="0" applyNumberFormat="1" applyFont="1" applyFill="1" applyBorder="1" applyAlignment="1">
      <alignment/>
    </xf>
    <xf numFmtId="21" fontId="6" fillId="7" borderId="7" xfId="0" applyNumberFormat="1" applyFont="1" applyFill="1" applyBorder="1" applyAlignment="1">
      <alignment/>
    </xf>
    <xf numFmtId="21" fontId="21" fillId="0" borderId="8" xfId="0" applyNumberFormat="1" applyFont="1" applyBorder="1" applyAlignment="1">
      <alignment/>
    </xf>
    <xf numFmtId="21" fontId="2" fillId="0" borderId="19" xfId="0" applyNumberFormat="1" applyFont="1" applyBorder="1" applyAlignment="1">
      <alignment/>
    </xf>
    <xf numFmtId="21" fontId="8" fillId="0" borderId="19" xfId="0" applyNumberFormat="1" applyFont="1" applyBorder="1" applyAlignment="1">
      <alignment/>
    </xf>
    <xf numFmtId="21" fontId="21" fillId="0" borderId="9" xfId="0" applyNumberFormat="1" applyFont="1" applyBorder="1" applyAlignment="1">
      <alignment/>
    </xf>
    <xf numFmtId="21" fontId="2" fillId="0" borderId="20" xfId="0" applyNumberFormat="1" applyFont="1" applyBorder="1" applyAlignment="1">
      <alignment/>
    </xf>
    <xf numFmtId="1" fontId="23" fillId="0" borderId="13" xfId="0" applyNumberFormat="1" applyFont="1" applyBorder="1" applyAlignment="1">
      <alignment horizontal="center" wrapText="1"/>
    </xf>
    <xf numFmtId="1" fontId="23" fillId="7" borderId="23" xfId="0" applyNumberFormat="1" applyFont="1" applyFill="1" applyBorder="1" applyAlignment="1">
      <alignment/>
    </xf>
    <xf numFmtId="1" fontId="23" fillId="0" borderId="14" xfId="0" applyNumberFormat="1" applyFont="1" applyBorder="1" applyAlignment="1">
      <alignment/>
    </xf>
    <xf numFmtId="1" fontId="23" fillId="0" borderId="15" xfId="0" applyNumberFormat="1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21" fontId="11" fillId="7" borderId="22" xfId="0" applyNumberFormat="1" applyFont="1" applyFill="1" applyBorder="1" applyAlignment="1">
      <alignment/>
    </xf>
    <xf numFmtId="21" fontId="11" fillId="0" borderId="9" xfId="0" applyNumberFormat="1" applyFont="1" applyFill="1" applyBorder="1" applyAlignment="1">
      <alignment/>
    </xf>
    <xf numFmtId="1" fontId="23" fillId="0" borderId="52" xfId="0" applyNumberFormat="1" applyFont="1" applyBorder="1" applyAlignment="1">
      <alignment horizontal="center" wrapText="1"/>
    </xf>
    <xf numFmtId="1" fontId="23" fillId="7" borderId="29" xfId="0" applyNumberFormat="1" applyFont="1" applyFill="1" applyBorder="1" applyAlignment="1">
      <alignment/>
    </xf>
    <xf numFmtId="0" fontId="11" fillId="0" borderId="53" xfId="0" applyFont="1" applyFill="1" applyBorder="1" applyAlignment="1">
      <alignment horizontal="center" wrapText="1"/>
    </xf>
    <xf numFmtId="21" fontId="11" fillId="7" borderId="28" xfId="0" applyNumberFormat="1" applyFont="1" applyFill="1" applyBorder="1" applyAlignment="1">
      <alignment/>
    </xf>
    <xf numFmtId="0" fontId="10" fillId="5" borderId="41" xfId="0" applyFont="1" applyFill="1" applyBorder="1" applyAlignment="1">
      <alignment horizontal="center"/>
    </xf>
    <xf numFmtId="0" fontId="1" fillId="7" borderId="54" xfId="0" applyFont="1" applyFill="1" applyBorder="1" applyAlignment="1">
      <alignment/>
    </xf>
    <xf numFmtId="0" fontId="25" fillId="0" borderId="55" xfId="0" applyFont="1" applyBorder="1" applyAlignment="1">
      <alignment horizontal="center" wrapText="1"/>
    </xf>
    <xf numFmtId="21" fontId="25" fillId="7" borderId="31" xfId="0" applyNumberFormat="1" applyFont="1" applyFill="1" applyBorder="1" applyAlignment="1">
      <alignment/>
    </xf>
    <xf numFmtId="0" fontId="21" fillId="0" borderId="5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1" fontId="21" fillId="7" borderId="28" xfId="0" applyNumberFormat="1" applyFont="1" applyFill="1" applyBorder="1" applyAlignment="1">
      <alignment/>
    </xf>
    <xf numFmtId="21" fontId="2" fillId="7" borderId="30" xfId="0" applyNumberFormat="1" applyFont="1" applyFill="1" applyBorder="1" applyAlignment="1">
      <alignment/>
    </xf>
    <xf numFmtId="21" fontId="4" fillId="0" borderId="19" xfId="0" applyNumberFormat="1" applyFont="1" applyBorder="1" applyAlignment="1">
      <alignment/>
    </xf>
    <xf numFmtId="21" fontId="2" fillId="7" borderId="19" xfId="0" applyNumberFormat="1" applyFont="1" applyFill="1" applyBorder="1" applyAlignment="1">
      <alignment/>
    </xf>
    <xf numFmtId="21" fontId="2" fillId="0" borderId="19" xfId="0" applyNumberFormat="1" applyFont="1" applyBorder="1" applyAlignment="1">
      <alignment/>
    </xf>
    <xf numFmtId="21" fontId="5" fillId="7" borderId="19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21" fontId="4" fillId="7" borderId="23" xfId="0" applyNumberFormat="1" applyFont="1" applyFill="1" applyBorder="1" applyAlignment="1">
      <alignment/>
    </xf>
    <xf numFmtId="21" fontId="2" fillId="0" borderId="14" xfId="0" applyNumberFormat="1" applyFont="1" applyBorder="1" applyAlignment="1">
      <alignment/>
    </xf>
    <xf numFmtId="21" fontId="2" fillId="7" borderId="14" xfId="0" applyNumberFormat="1" applyFont="1" applyFill="1" applyBorder="1" applyAlignment="1">
      <alignment/>
    </xf>
    <xf numFmtId="21" fontId="4" fillId="0" borderId="14" xfId="0" applyNumberFormat="1" applyFont="1" applyBorder="1" applyAlignment="1">
      <alignment/>
    </xf>
    <xf numFmtId="21" fontId="5" fillId="7" borderId="14" xfId="0" applyNumberFormat="1" applyFont="1" applyFill="1" applyBorder="1" applyAlignment="1">
      <alignment/>
    </xf>
    <xf numFmtId="21" fontId="2" fillId="0" borderId="15" xfId="0" applyNumberFormat="1" applyFont="1" applyBorder="1" applyAlignment="1">
      <alignment/>
    </xf>
    <xf numFmtId="0" fontId="11" fillId="0" borderId="16" xfId="0" applyFont="1" applyFill="1" applyBorder="1" applyAlignment="1">
      <alignment horizontal="center" wrapText="1"/>
    </xf>
    <xf numFmtId="21" fontId="11" fillId="7" borderId="24" xfId="0" applyNumberFormat="1" applyFont="1" applyFill="1" applyBorder="1" applyAlignment="1">
      <alignment/>
    </xf>
    <xf numFmtId="21" fontId="11" fillId="0" borderId="17" xfId="0" applyNumberFormat="1" applyFont="1" applyFill="1" applyBorder="1" applyAlignment="1">
      <alignment/>
    </xf>
    <xf numFmtId="21" fontId="11" fillId="7" borderId="17" xfId="0" applyNumberFormat="1" applyFont="1" applyFill="1" applyBorder="1" applyAlignment="1">
      <alignment/>
    </xf>
    <xf numFmtId="21" fontId="11" fillId="0" borderId="18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wrapText="1"/>
    </xf>
    <xf numFmtId="1" fontId="23" fillId="0" borderId="12" xfId="0" applyNumberFormat="1" applyFont="1" applyBorder="1" applyAlignment="1">
      <alignment horizontal="center" wrapText="1"/>
    </xf>
    <xf numFmtId="21" fontId="25" fillId="7" borderId="22" xfId="0" applyNumberFormat="1" applyFont="1" applyFill="1" applyBorder="1" applyAlignment="1">
      <alignment/>
    </xf>
    <xf numFmtId="1" fontId="23" fillId="7" borderId="7" xfId="0" applyNumberFormat="1" applyFont="1" applyFill="1" applyBorder="1" applyAlignment="1">
      <alignment/>
    </xf>
    <xf numFmtId="21" fontId="25" fillId="0" borderId="8" xfId="0" applyNumberFormat="1" applyFont="1" applyBorder="1" applyAlignment="1">
      <alignment/>
    </xf>
    <xf numFmtId="1" fontId="23" fillId="0" borderId="19" xfId="0" applyNumberFormat="1" applyFont="1" applyBorder="1" applyAlignment="1">
      <alignment/>
    </xf>
    <xf numFmtId="21" fontId="25" fillId="7" borderId="8" xfId="0" applyNumberFormat="1" applyFont="1" applyFill="1" applyBorder="1" applyAlignment="1">
      <alignment/>
    </xf>
    <xf numFmtId="1" fontId="23" fillId="7" borderId="19" xfId="0" applyNumberFormat="1" applyFont="1" applyFill="1" applyBorder="1" applyAlignment="1">
      <alignment/>
    </xf>
    <xf numFmtId="21" fontId="25" fillId="0" borderId="9" xfId="0" applyNumberFormat="1" applyFont="1" applyBorder="1" applyAlignment="1">
      <alignment/>
    </xf>
    <xf numFmtId="1" fontId="23" fillId="0" borderId="20" xfId="0" applyNumberFormat="1" applyFont="1" applyBorder="1" applyAlignment="1">
      <alignment/>
    </xf>
    <xf numFmtId="0" fontId="21" fillId="0" borderId="16" xfId="0" applyFont="1" applyBorder="1" applyAlignment="1">
      <alignment horizontal="center"/>
    </xf>
    <xf numFmtId="21" fontId="21" fillId="7" borderId="24" xfId="0" applyNumberFormat="1" applyFont="1" applyFill="1" applyBorder="1" applyAlignment="1">
      <alignment/>
    </xf>
    <xf numFmtId="21" fontId="21" fillId="0" borderId="17" xfId="0" applyNumberFormat="1" applyFont="1" applyBorder="1" applyAlignment="1">
      <alignment/>
    </xf>
    <xf numFmtId="21" fontId="21" fillId="7" borderId="17" xfId="0" applyNumberFormat="1" applyFont="1" applyFill="1" applyBorder="1" applyAlignment="1">
      <alignment/>
    </xf>
    <xf numFmtId="21" fontId="21" fillId="0" borderId="18" xfId="0" applyNumberFormat="1" applyFont="1" applyBorder="1" applyAlignment="1">
      <alignment/>
    </xf>
    <xf numFmtId="0" fontId="10" fillId="5" borderId="21" xfId="0" applyFont="1" applyFill="1" applyBorder="1" applyAlignment="1">
      <alignment horizontal="center"/>
    </xf>
    <xf numFmtId="0" fontId="1" fillId="7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7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7" borderId="0" xfId="0" applyFont="1" applyFill="1" applyAlignment="1">
      <alignment/>
    </xf>
    <xf numFmtId="0" fontId="0" fillId="7" borderId="0" xfId="0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6.421875" style="13" bestFit="1" customWidth="1"/>
    <col min="2" max="2" width="7.00390625" style="13" bestFit="1" customWidth="1"/>
    <col min="3" max="3" width="8.7109375" style="13" customWidth="1"/>
    <col min="4" max="4" width="3.28125" style="15" bestFit="1" customWidth="1"/>
    <col min="5" max="5" width="8.8515625" style="13" customWidth="1"/>
    <col min="6" max="6" width="3.28125" style="13" bestFit="1" customWidth="1"/>
    <col min="7" max="7" width="8.7109375" style="13" customWidth="1"/>
    <col min="8" max="8" width="3.28125" style="13" customWidth="1"/>
    <col min="9" max="9" width="8.7109375" style="13" customWidth="1"/>
    <col min="10" max="10" width="3.28125" style="13" customWidth="1"/>
    <col min="11" max="11" width="8.7109375" style="13" customWidth="1"/>
    <col min="12" max="12" width="3.28125" style="13" bestFit="1" customWidth="1"/>
    <col min="13" max="13" width="8.7109375" style="13" customWidth="1"/>
    <col min="14" max="14" width="3.28125" style="13" bestFit="1" customWidth="1"/>
    <col min="15" max="15" width="8.7109375" style="13" customWidth="1"/>
    <col min="16" max="16" width="3.28125" style="13" bestFit="1" customWidth="1"/>
    <col min="17" max="17" width="8.7109375" style="13" customWidth="1"/>
    <col min="18" max="18" width="3.28125" style="13" bestFit="1" customWidth="1"/>
    <col min="19" max="19" width="7.00390625" style="13" bestFit="1" customWidth="1"/>
    <col min="20" max="20" width="4.140625" style="13" bestFit="1" customWidth="1"/>
    <col min="21" max="21" width="7.421875" style="13" bestFit="1" customWidth="1"/>
    <col min="22" max="16384" width="9.140625" style="13" customWidth="1"/>
  </cols>
  <sheetData>
    <row r="1" ht="15.75">
      <c r="A1" s="76" t="s">
        <v>37</v>
      </c>
    </row>
    <row r="3" ht="12">
      <c r="A3" s="175" t="s">
        <v>39</v>
      </c>
    </row>
    <row r="4" ht="12">
      <c r="A4" s="175" t="s">
        <v>79</v>
      </c>
    </row>
    <row r="6" spans="1:17" s="16" customFormat="1" ht="11.25">
      <c r="A6" s="22" t="s">
        <v>0</v>
      </c>
      <c r="B6" s="25" t="s">
        <v>28</v>
      </c>
      <c r="C6" s="28" t="s">
        <v>30</v>
      </c>
      <c r="D6" s="33"/>
      <c r="E6" s="28" t="s">
        <v>31</v>
      </c>
      <c r="F6" s="40"/>
      <c r="G6" s="37" t="s">
        <v>32</v>
      </c>
      <c r="H6" s="43"/>
      <c r="I6" s="28" t="s">
        <v>34</v>
      </c>
      <c r="J6" s="40"/>
      <c r="K6" s="37" t="s">
        <v>33</v>
      </c>
      <c r="L6" s="43"/>
      <c r="M6" s="28" t="s">
        <v>35</v>
      </c>
      <c r="N6" s="40"/>
      <c r="O6" s="37" t="s">
        <v>36</v>
      </c>
      <c r="P6" s="48"/>
      <c r="Q6" s="51" t="s">
        <v>29</v>
      </c>
    </row>
    <row r="7" spans="1:17" ht="11.25">
      <c r="A7" s="52" t="s">
        <v>11</v>
      </c>
      <c r="B7" s="53">
        <v>995807</v>
      </c>
      <c r="C7" s="54">
        <v>0.002685185185185235</v>
      </c>
      <c r="D7" s="55">
        <v>2</v>
      </c>
      <c r="E7" s="56">
        <v>0.003263888888888889</v>
      </c>
      <c r="F7" s="57">
        <v>1</v>
      </c>
      <c r="G7" s="58">
        <v>0.0034027777777777784</v>
      </c>
      <c r="H7" s="55">
        <v>1</v>
      </c>
      <c r="I7" s="54" t="s">
        <v>27</v>
      </c>
      <c r="J7" s="59"/>
      <c r="K7" s="60">
        <v>0.002835648148148148</v>
      </c>
      <c r="L7" s="55">
        <v>2</v>
      </c>
      <c r="M7" s="54">
        <v>0.0035069444444444445</v>
      </c>
      <c r="N7" s="57">
        <v>2</v>
      </c>
      <c r="O7" s="60">
        <v>0.0040625</v>
      </c>
      <c r="P7" s="61">
        <v>2</v>
      </c>
      <c r="Q7" s="62">
        <f>+C7+E7+G7+K7+M7+O7</f>
        <v>0.019756944444444497</v>
      </c>
    </row>
    <row r="8" spans="1:17" ht="11.25">
      <c r="A8" s="20" t="s">
        <v>12</v>
      </c>
      <c r="B8" s="26">
        <v>1008172</v>
      </c>
      <c r="C8" s="29">
        <v>0.0028935185185184897</v>
      </c>
      <c r="D8" s="34">
        <v>3</v>
      </c>
      <c r="E8" s="29">
        <v>0.003587962962962963</v>
      </c>
      <c r="F8" s="41">
        <v>3</v>
      </c>
      <c r="G8" s="38">
        <v>0.0035648148148148154</v>
      </c>
      <c r="H8" s="34">
        <v>3</v>
      </c>
      <c r="I8" s="29" t="s">
        <v>27</v>
      </c>
      <c r="J8" s="46"/>
      <c r="K8" s="45">
        <v>0.002731481481481482</v>
      </c>
      <c r="L8" s="34">
        <v>1</v>
      </c>
      <c r="M8" s="29">
        <v>0.0035763888888888894</v>
      </c>
      <c r="N8" s="41">
        <v>3</v>
      </c>
      <c r="O8" s="45">
        <v>0.0038541666666666668</v>
      </c>
      <c r="P8" s="49">
        <v>1</v>
      </c>
      <c r="Q8" s="77">
        <f>+C8+E8+G8+K8+M8+O8</f>
        <v>0.020208333333333307</v>
      </c>
    </row>
    <row r="9" spans="1:17" ht="11.25">
      <c r="A9" s="63" t="s">
        <v>23</v>
      </c>
      <c r="B9" s="64">
        <v>4352</v>
      </c>
      <c r="C9" s="65">
        <v>0.00311342592592595</v>
      </c>
      <c r="D9" s="66">
        <v>6</v>
      </c>
      <c r="E9" s="65">
        <v>0.004155092592592613</v>
      </c>
      <c r="F9" s="67">
        <v>7</v>
      </c>
      <c r="G9" s="68">
        <v>0.0035185185185184764</v>
      </c>
      <c r="H9" s="66">
        <v>2</v>
      </c>
      <c r="I9" s="65" t="s">
        <v>27</v>
      </c>
      <c r="J9" s="69"/>
      <c r="K9" s="68">
        <v>0.0031018518518518556</v>
      </c>
      <c r="L9" s="66">
        <v>4</v>
      </c>
      <c r="M9" s="65">
        <v>0.004097222222222308</v>
      </c>
      <c r="N9" s="67">
        <v>6</v>
      </c>
      <c r="O9" s="68">
        <v>0.004074074074074008</v>
      </c>
      <c r="P9" s="70">
        <v>3</v>
      </c>
      <c r="Q9" s="78">
        <f>+C9+E9+G9+K9+M9+O9</f>
        <v>0.02206018518518521</v>
      </c>
    </row>
    <row r="10" spans="1:17" ht="11.25">
      <c r="A10" s="20" t="s">
        <v>17</v>
      </c>
      <c r="B10" s="26">
        <v>9153</v>
      </c>
      <c r="C10" s="30">
        <v>0.002615740740740724</v>
      </c>
      <c r="D10" s="34">
        <v>1</v>
      </c>
      <c r="E10" s="29">
        <v>0.003819444444444431</v>
      </c>
      <c r="F10" s="41">
        <v>5</v>
      </c>
      <c r="G10" s="38">
        <v>0.004131944444444535</v>
      </c>
      <c r="H10" s="34">
        <v>6</v>
      </c>
      <c r="I10" s="29" t="s">
        <v>27</v>
      </c>
      <c r="J10" s="46"/>
      <c r="K10" s="38">
        <v>0.0034374999999999822</v>
      </c>
      <c r="L10" s="34">
        <v>5</v>
      </c>
      <c r="M10" s="29">
        <v>0.0037037037037037646</v>
      </c>
      <c r="N10" s="41">
        <v>4</v>
      </c>
      <c r="O10" s="38">
        <v>0.004826388888888866</v>
      </c>
      <c r="P10" s="49">
        <v>7</v>
      </c>
      <c r="Q10" s="77">
        <f>+C10+E10+G10+K10+M10+O10</f>
        <v>0.022534722222222303</v>
      </c>
    </row>
    <row r="11" spans="1:17" ht="11.25">
      <c r="A11" s="63" t="s">
        <v>25</v>
      </c>
      <c r="B11" s="64">
        <v>9145</v>
      </c>
      <c r="C11" s="65">
        <v>0.0034722222222222654</v>
      </c>
      <c r="D11" s="66">
        <v>12</v>
      </c>
      <c r="E11" s="65">
        <v>0.003645833333333348</v>
      </c>
      <c r="F11" s="67">
        <v>4</v>
      </c>
      <c r="G11" s="68">
        <v>0.0038078703703704475</v>
      </c>
      <c r="H11" s="66">
        <v>5</v>
      </c>
      <c r="I11" s="65" t="s">
        <v>27</v>
      </c>
      <c r="J11" s="69"/>
      <c r="K11" s="68">
        <v>0.003576388888888893</v>
      </c>
      <c r="L11" s="66">
        <v>7</v>
      </c>
      <c r="M11" s="65">
        <v>0.003993055555555514</v>
      </c>
      <c r="N11" s="67">
        <v>5</v>
      </c>
      <c r="O11" s="68">
        <v>0.004710648148148144</v>
      </c>
      <c r="P11" s="70">
        <v>5</v>
      </c>
      <c r="Q11" s="78">
        <f>+C11+E11+G11+K11+M11+O11</f>
        <v>0.023206018518518612</v>
      </c>
    </row>
    <row r="12" spans="1:17" ht="11.25">
      <c r="A12" s="20" t="s">
        <v>13</v>
      </c>
      <c r="B12" s="26">
        <v>9189</v>
      </c>
      <c r="C12" s="29">
        <v>0.0031365740740740833</v>
      </c>
      <c r="D12" s="34">
        <v>7</v>
      </c>
      <c r="E12" s="29">
        <v>0.003923611111111058</v>
      </c>
      <c r="F12" s="41">
        <v>6</v>
      </c>
      <c r="G12" s="38">
        <v>0.004178240740740691</v>
      </c>
      <c r="H12" s="34">
        <v>7</v>
      </c>
      <c r="I12" s="29" t="s">
        <v>27</v>
      </c>
      <c r="J12" s="46"/>
      <c r="K12" s="38">
        <v>0.0035185185185184764</v>
      </c>
      <c r="L12" s="34">
        <v>6</v>
      </c>
      <c r="M12" s="29">
        <v>0.004143518518518574</v>
      </c>
      <c r="N12" s="41">
        <v>7</v>
      </c>
      <c r="O12" s="38">
        <v>0.004722222222222183</v>
      </c>
      <c r="P12" s="49">
        <v>6</v>
      </c>
      <c r="Q12" s="77">
        <f>+C12+E12+G12+K12+M12+O12</f>
        <v>0.023622685185185066</v>
      </c>
    </row>
    <row r="13" spans="1:17" ht="11.25">
      <c r="A13" s="63" t="s">
        <v>22</v>
      </c>
      <c r="B13" s="64">
        <v>4145</v>
      </c>
      <c r="C13" s="65" t="s">
        <v>27</v>
      </c>
      <c r="D13" s="71"/>
      <c r="E13" s="65">
        <v>0.003530092592592592</v>
      </c>
      <c r="F13" s="67">
        <v>2</v>
      </c>
      <c r="G13" s="68">
        <v>0.0037384259259259263</v>
      </c>
      <c r="H13" s="66">
        <v>4</v>
      </c>
      <c r="I13" s="65" t="s">
        <v>27</v>
      </c>
      <c r="J13" s="69"/>
      <c r="K13" s="68">
        <v>0.003101851851851852</v>
      </c>
      <c r="L13" s="66">
        <v>3</v>
      </c>
      <c r="M13" s="72">
        <v>0.003472222222222222</v>
      </c>
      <c r="N13" s="67">
        <v>1</v>
      </c>
      <c r="O13" s="68">
        <v>0.004166666666666667</v>
      </c>
      <c r="P13" s="70">
        <v>4</v>
      </c>
      <c r="Q13" s="73" t="s">
        <v>27</v>
      </c>
    </row>
    <row r="14" spans="1:17" ht="11.25">
      <c r="A14" s="21" t="s">
        <v>21</v>
      </c>
      <c r="B14" s="27">
        <v>219202</v>
      </c>
      <c r="C14" s="32">
        <v>0.007291666666666696</v>
      </c>
      <c r="D14" s="36">
        <v>17</v>
      </c>
      <c r="E14" s="32">
        <v>0.006597222222222199</v>
      </c>
      <c r="F14" s="42">
        <v>18</v>
      </c>
      <c r="G14" s="39">
        <v>0.008703703703703658</v>
      </c>
      <c r="H14" s="36">
        <v>8</v>
      </c>
      <c r="I14" s="32" t="s">
        <v>27</v>
      </c>
      <c r="J14" s="47"/>
      <c r="K14" s="39">
        <v>0.007256944444444358</v>
      </c>
      <c r="L14" s="36">
        <v>8</v>
      </c>
      <c r="M14" s="32" t="s">
        <v>27</v>
      </c>
      <c r="N14" s="42"/>
      <c r="O14" s="39" t="s">
        <v>27</v>
      </c>
      <c r="P14" s="80"/>
      <c r="Q14" s="81" t="s">
        <v>27</v>
      </c>
    </row>
    <row r="15" spans="1:17" ht="11.25">
      <c r="A15" s="52" t="s">
        <v>6</v>
      </c>
      <c r="B15" s="53">
        <v>9843</v>
      </c>
      <c r="C15" s="94">
        <v>0.0029166666666666785</v>
      </c>
      <c r="D15" s="55">
        <v>4</v>
      </c>
      <c r="E15" s="54">
        <v>0.004525462962962967</v>
      </c>
      <c r="F15" s="57">
        <v>10</v>
      </c>
      <c r="G15" s="60" t="s">
        <v>27</v>
      </c>
      <c r="H15" s="95"/>
      <c r="I15" s="94">
        <v>0.00449074074074074</v>
      </c>
      <c r="J15" s="57">
        <v>1</v>
      </c>
      <c r="K15" s="60" t="s">
        <v>27</v>
      </c>
      <c r="L15" s="55"/>
      <c r="M15" s="54">
        <v>0.005312499999999942</v>
      </c>
      <c r="N15" s="57">
        <v>13</v>
      </c>
      <c r="O15" s="96">
        <v>0.005162037037036993</v>
      </c>
      <c r="P15" s="61">
        <v>8</v>
      </c>
      <c r="Q15" s="97">
        <f>+C15+E15+I15+M15+O15</f>
        <v>0.02240740740740732</v>
      </c>
    </row>
    <row r="16" spans="1:17" ht="11.25">
      <c r="A16" s="20" t="s">
        <v>26</v>
      </c>
      <c r="B16" s="26">
        <v>49603</v>
      </c>
      <c r="C16" s="29">
        <v>0.003530092592592571</v>
      </c>
      <c r="D16" s="34">
        <v>13</v>
      </c>
      <c r="E16" s="29">
        <v>0.004594907407407478</v>
      </c>
      <c r="F16" s="41">
        <v>11</v>
      </c>
      <c r="G16" s="38" t="s">
        <v>27</v>
      </c>
      <c r="H16" s="35"/>
      <c r="I16" s="29">
        <v>0.005173611111111143</v>
      </c>
      <c r="J16" s="41">
        <v>5</v>
      </c>
      <c r="K16" s="38" t="s">
        <v>27</v>
      </c>
      <c r="L16" s="34"/>
      <c r="M16" s="31">
        <v>0.004976851851851816</v>
      </c>
      <c r="N16" s="41">
        <v>10</v>
      </c>
      <c r="O16" s="38">
        <v>0.0059837962962963065</v>
      </c>
      <c r="P16" s="49">
        <v>11</v>
      </c>
      <c r="Q16" s="77">
        <f>+C16+E16+I16+M16+O16</f>
        <v>0.024259259259259314</v>
      </c>
    </row>
    <row r="17" spans="1:17" ht="11.25">
      <c r="A17" s="63" t="s">
        <v>16</v>
      </c>
      <c r="B17" s="64">
        <v>331418</v>
      </c>
      <c r="C17" s="65">
        <v>0.003194444444444444</v>
      </c>
      <c r="D17" s="66">
        <v>8</v>
      </c>
      <c r="E17" s="74">
        <v>0.004502314814814834</v>
      </c>
      <c r="F17" s="67">
        <v>9</v>
      </c>
      <c r="G17" s="68" t="s">
        <v>27</v>
      </c>
      <c r="H17" s="71"/>
      <c r="I17" s="65">
        <v>0.005231481481481448</v>
      </c>
      <c r="J17" s="67">
        <v>6</v>
      </c>
      <c r="K17" s="68" t="s">
        <v>27</v>
      </c>
      <c r="L17" s="66"/>
      <c r="M17" s="65">
        <v>0.0054861111111111915</v>
      </c>
      <c r="N17" s="67">
        <v>14</v>
      </c>
      <c r="O17" s="68">
        <v>0.0058912037037037734</v>
      </c>
      <c r="P17" s="70">
        <v>10</v>
      </c>
      <c r="Q17" s="78">
        <f>+C17+E17+I17+M17+O17</f>
        <v>0.02430555555555569</v>
      </c>
    </row>
    <row r="18" spans="1:17" ht="11.25">
      <c r="A18" s="20" t="s">
        <v>9</v>
      </c>
      <c r="B18" s="26">
        <v>9195</v>
      </c>
      <c r="C18" s="29">
        <v>0.0030902777777778168</v>
      </c>
      <c r="D18" s="34">
        <v>5</v>
      </c>
      <c r="E18" s="29">
        <v>0.0049421296296296435</v>
      </c>
      <c r="F18" s="41">
        <v>13</v>
      </c>
      <c r="G18" s="38" t="s">
        <v>27</v>
      </c>
      <c r="H18" s="35"/>
      <c r="I18" s="29">
        <v>0.004664351851851767</v>
      </c>
      <c r="J18" s="41">
        <v>3</v>
      </c>
      <c r="K18" s="38" t="s">
        <v>27</v>
      </c>
      <c r="L18" s="34"/>
      <c r="M18" s="29">
        <v>0.005266203703703676</v>
      </c>
      <c r="N18" s="41">
        <v>11</v>
      </c>
      <c r="O18" s="38">
        <v>0.006608796296296293</v>
      </c>
      <c r="P18" s="49">
        <v>13</v>
      </c>
      <c r="Q18" s="77">
        <f>+C18+E18+I18+M18+O18</f>
        <v>0.024571759259259196</v>
      </c>
    </row>
    <row r="19" spans="1:17" ht="11.25">
      <c r="A19" s="63" t="s">
        <v>5</v>
      </c>
      <c r="B19" s="64">
        <v>49604</v>
      </c>
      <c r="C19" s="65">
        <v>0.003622685185185104</v>
      </c>
      <c r="D19" s="66">
        <v>14</v>
      </c>
      <c r="E19" s="65">
        <v>0.005347222222222225</v>
      </c>
      <c r="F19" s="67">
        <v>16</v>
      </c>
      <c r="G19" s="68" t="s">
        <v>27</v>
      </c>
      <c r="H19" s="71"/>
      <c r="I19" s="65">
        <v>0.004571759259259234</v>
      </c>
      <c r="J19" s="67">
        <v>2</v>
      </c>
      <c r="K19" s="68" t="s">
        <v>27</v>
      </c>
      <c r="L19" s="66"/>
      <c r="M19" s="65">
        <v>0.005300925925925903</v>
      </c>
      <c r="N19" s="67">
        <v>12</v>
      </c>
      <c r="O19" s="68">
        <v>0.007280092592592546</v>
      </c>
      <c r="P19" s="70">
        <v>16</v>
      </c>
      <c r="Q19" s="78">
        <f>+C19+E19+I19+M19+O19</f>
        <v>0.026122685185185013</v>
      </c>
    </row>
    <row r="20" spans="1:17" ht="11.25">
      <c r="A20" s="20" t="s">
        <v>7</v>
      </c>
      <c r="B20" s="26">
        <v>9490</v>
      </c>
      <c r="C20" s="29">
        <v>0.0038310185185185808</v>
      </c>
      <c r="D20" s="34">
        <v>15</v>
      </c>
      <c r="E20" s="29">
        <v>0.00571759259259258</v>
      </c>
      <c r="F20" s="41">
        <v>17</v>
      </c>
      <c r="G20" s="38" t="s">
        <v>27</v>
      </c>
      <c r="H20" s="35"/>
      <c r="I20" s="29">
        <v>0.005567129629629575</v>
      </c>
      <c r="J20" s="41">
        <v>7</v>
      </c>
      <c r="K20" s="38" t="s">
        <v>27</v>
      </c>
      <c r="L20" s="34"/>
      <c r="M20" s="29">
        <v>0.005520833333333419</v>
      </c>
      <c r="N20" s="41">
        <v>15</v>
      </c>
      <c r="O20" s="38">
        <v>0.0070717592592592915</v>
      </c>
      <c r="P20" s="49">
        <v>15</v>
      </c>
      <c r="Q20" s="77">
        <f>+C20+E20+I20+M20+O20</f>
        <v>0.027708333333333446</v>
      </c>
    </row>
    <row r="21" spans="1:17" ht="11.25">
      <c r="A21" s="98" t="s">
        <v>2</v>
      </c>
      <c r="B21" s="99">
        <v>9193</v>
      </c>
      <c r="C21" s="100">
        <v>0.0032870370370370328</v>
      </c>
      <c r="D21" s="101">
        <v>11</v>
      </c>
      <c r="E21" s="102">
        <v>0.004375000000000073</v>
      </c>
      <c r="F21" s="103">
        <v>8</v>
      </c>
      <c r="G21" s="104" t="s">
        <v>27</v>
      </c>
      <c r="H21" s="105"/>
      <c r="I21" s="100">
        <v>0.00493055555555566</v>
      </c>
      <c r="J21" s="103">
        <v>4</v>
      </c>
      <c r="K21" s="104" t="s">
        <v>27</v>
      </c>
      <c r="L21" s="101"/>
      <c r="M21" s="100">
        <v>0.0057870370370370905</v>
      </c>
      <c r="N21" s="103">
        <v>16</v>
      </c>
      <c r="O21" s="104" t="s">
        <v>27</v>
      </c>
      <c r="P21" s="106"/>
      <c r="Q21" s="107" t="s">
        <v>27</v>
      </c>
    </row>
    <row r="22" spans="1:17" ht="11.25">
      <c r="A22" s="82" t="s">
        <v>1</v>
      </c>
      <c r="B22" s="83">
        <v>1008174</v>
      </c>
      <c r="C22" s="84">
        <v>0.003263888888888844</v>
      </c>
      <c r="D22" s="85">
        <v>10</v>
      </c>
      <c r="E22" s="86">
        <v>0.004675925925925926</v>
      </c>
      <c r="F22" s="87">
        <v>12</v>
      </c>
      <c r="G22" s="88" t="s">
        <v>27</v>
      </c>
      <c r="H22" s="89"/>
      <c r="I22" s="84" t="s">
        <v>27</v>
      </c>
      <c r="J22" s="90"/>
      <c r="K22" s="88" t="s">
        <v>27</v>
      </c>
      <c r="L22" s="89"/>
      <c r="M22" s="86">
        <v>0.004212962962962963</v>
      </c>
      <c r="N22" s="87">
        <v>8</v>
      </c>
      <c r="O22" s="91">
        <v>0.005474537037037037</v>
      </c>
      <c r="P22" s="92">
        <v>9</v>
      </c>
      <c r="Q22" s="93">
        <f>+C22+E22+M22+O22</f>
        <v>0.017627314814814773</v>
      </c>
    </row>
    <row r="23" spans="1:17" ht="11.25">
      <c r="A23" s="63" t="s">
        <v>10</v>
      </c>
      <c r="B23" s="64">
        <v>9186</v>
      </c>
      <c r="C23" s="75">
        <v>0.0032407407407407662</v>
      </c>
      <c r="D23" s="66">
        <v>9</v>
      </c>
      <c r="E23" s="65">
        <v>0.005243055555555487</v>
      </c>
      <c r="F23" s="67">
        <v>15</v>
      </c>
      <c r="G23" s="68" t="s">
        <v>27</v>
      </c>
      <c r="H23" s="71"/>
      <c r="I23" s="65" t="s">
        <v>27</v>
      </c>
      <c r="J23" s="69"/>
      <c r="K23" s="68" t="s">
        <v>27</v>
      </c>
      <c r="L23" s="71"/>
      <c r="M23" s="65">
        <v>0.004803240740740677</v>
      </c>
      <c r="N23" s="67">
        <v>9</v>
      </c>
      <c r="O23" s="68">
        <v>0.006157407407407445</v>
      </c>
      <c r="P23" s="70">
        <v>12</v>
      </c>
      <c r="Q23" s="78">
        <f>+C23+E23+M23+O23</f>
        <v>0.019444444444444375</v>
      </c>
    </row>
    <row r="24" spans="1:17" ht="11.25">
      <c r="A24" s="21" t="s">
        <v>3</v>
      </c>
      <c r="B24" s="27">
        <v>51176</v>
      </c>
      <c r="C24" s="32">
        <v>0.00412037037037033</v>
      </c>
      <c r="D24" s="36">
        <v>16</v>
      </c>
      <c r="E24" s="32">
        <v>0.00498842592592591</v>
      </c>
      <c r="F24" s="42">
        <v>14</v>
      </c>
      <c r="G24" s="39" t="s">
        <v>27</v>
      </c>
      <c r="H24" s="44"/>
      <c r="I24" s="32" t="s">
        <v>27</v>
      </c>
      <c r="J24" s="47"/>
      <c r="K24" s="39" t="s">
        <v>27</v>
      </c>
      <c r="L24" s="44"/>
      <c r="M24" s="32">
        <v>0.006041666666666612</v>
      </c>
      <c r="N24" s="42">
        <v>17</v>
      </c>
      <c r="O24" s="39">
        <v>0.0070717592592591805</v>
      </c>
      <c r="P24" s="50">
        <v>14</v>
      </c>
      <c r="Q24" s="79">
        <f>+C24+E24+M24+O24</f>
        <v>0.022222222222222032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workbookViewId="0" topLeftCell="A1">
      <selection activeCell="O1" sqref="O1"/>
    </sheetView>
  </sheetViews>
  <sheetFormatPr defaultColWidth="9.140625" defaultRowHeight="12.75"/>
  <cols>
    <col min="1" max="1" width="5.421875" style="16" bestFit="1" customWidth="1"/>
    <col min="2" max="2" width="7.7109375" style="249" customWidth="1"/>
    <col min="3" max="6" width="7.7109375" style="13" customWidth="1"/>
    <col min="7" max="7" width="7.7109375" style="250" customWidth="1"/>
    <col min="8" max="8" width="3.28125" style="251" bestFit="1" customWidth="1"/>
    <col min="9" max="9" width="7.7109375" style="252" customWidth="1"/>
    <col min="10" max="10" width="3.28125" style="253" bestFit="1" customWidth="1"/>
    <col min="11" max="15" width="6.140625" style="13" bestFit="1" customWidth="1"/>
    <col min="16" max="16" width="7.00390625" style="13" bestFit="1" customWidth="1"/>
    <col min="17" max="17" width="2.7109375" style="13" bestFit="1" customWidth="1"/>
    <col min="18" max="18" width="7.00390625" style="13" bestFit="1" customWidth="1"/>
    <col min="19" max="19" width="2.7109375" style="13" bestFit="1" customWidth="1"/>
    <col min="20" max="20" width="7.00390625" style="13" bestFit="1" customWidth="1"/>
    <col min="21" max="21" width="2.7109375" style="13" bestFit="1" customWidth="1"/>
    <col min="22" max="22" width="7.00390625" style="13" bestFit="1" customWidth="1"/>
    <col min="23" max="23" width="2.7109375" style="13" bestFit="1" customWidth="1"/>
    <col min="24" max="24" width="7.00390625" style="13" bestFit="1" customWidth="1"/>
    <col min="25" max="16384" width="9.140625" style="13" customWidth="1"/>
  </cols>
  <sheetData>
    <row r="1" ht="15.75">
      <c r="A1" s="76" t="s">
        <v>37</v>
      </c>
    </row>
    <row r="2" ht="11.25">
      <c r="A2" s="13"/>
    </row>
    <row r="3" ht="12">
      <c r="A3" s="175" t="s">
        <v>121</v>
      </c>
    </row>
    <row r="4" ht="12">
      <c r="A4" s="175" t="s">
        <v>120</v>
      </c>
    </row>
    <row r="5" ht="11.25">
      <c r="A5" s="13"/>
    </row>
    <row r="6" spans="1:10" ht="22.5">
      <c r="A6" s="292" t="s">
        <v>41</v>
      </c>
      <c r="B6" s="300" t="s">
        <v>115</v>
      </c>
      <c r="C6" s="18">
        <v>1</v>
      </c>
      <c r="D6" s="18">
        <v>2</v>
      </c>
      <c r="E6" s="18">
        <v>3</v>
      </c>
      <c r="F6" s="19" t="s">
        <v>116</v>
      </c>
      <c r="G6" s="296" t="s">
        <v>117</v>
      </c>
      <c r="H6" s="310"/>
      <c r="I6" s="314" t="s">
        <v>118</v>
      </c>
      <c r="J6" s="283"/>
    </row>
    <row r="7" spans="1:10" ht="11.25">
      <c r="A7" s="293" t="s">
        <v>11</v>
      </c>
      <c r="B7" s="301">
        <v>0.0026504629629629625</v>
      </c>
      <c r="C7" s="254">
        <v>0.0006944444444444445</v>
      </c>
      <c r="D7" s="255">
        <v>0.00125</v>
      </c>
      <c r="E7" s="255">
        <v>0.0004513888888888889</v>
      </c>
      <c r="F7" s="302">
        <v>0.0002546296296296296</v>
      </c>
      <c r="G7" s="297">
        <v>0.005300925925925926</v>
      </c>
      <c r="H7" s="311">
        <v>2</v>
      </c>
      <c r="I7" s="315">
        <f aca="true" t="shared" si="0" ref="I7:I23">+G7-B7</f>
        <v>0.0026504629629629634</v>
      </c>
      <c r="J7" s="284">
        <v>1</v>
      </c>
    </row>
    <row r="8" spans="1:10" s="258" customFormat="1" ht="11.25">
      <c r="A8" s="294" t="s">
        <v>22</v>
      </c>
      <c r="B8" s="303">
        <v>0.002581018518518552</v>
      </c>
      <c r="C8" s="256">
        <v>0.0006597222222222143</v>
      </c>
      <c r="D8" s="256">
        <v>0.0012500000000000289</v>
      </c>
      <c r="E8" s="257">
        <v>0.0005092592592592649</v>
      </c>
      <c r="F8" s="304">
        <v>0.0002893518518518601</v>
      </c>
      <c r="G8" s="298">
        <v>0.00528935185185192</v>
      </c>
      <c r="H8" s="312">
        <v>1</v>
      </c>
      <c r="I8" s="316">
        <f t="shared" si="0"/>
        <v>0.002708333333333368</v>
      </c>
      <c r="J8" s="285">
        <v>2</v>
      </c>
    </row>
    <row r="9" spans="1:10" s="258" customFormat="1" ht="11.25">
      <c r="A9" s="293" t="s">
        <v>23</v>
      </c>
      <c r="B9" s="301">
        <v>0.00282407407407409</v>
      </c>
      <c r="C9" s="259">
        <v>0.0008217592592592582</v>
      </c>
      <c r="D9" s="259">
        <v>0.0013657407407407507</v>
      </c>
      <c r="E9" s="259">
        <v>0.0006134259259258923</v>
      </c>
      <c r="F9" s="305">
        <v>0.00030092592592601</v>
      </c>
      <c r="G9" s="297">
        <v>0.005925925925926001</v>
      </c>
      <c r="H9" s="311">
        <v>3</v>
      </c>
      <c r="I9" s="315">
        <f t="shared" si="0"/>
        <v>0.003101851851851911</v>
      </c>
      <c r="J9" s="284">
        <v>3</v>
      </c>
    </row>
    <row r="10" spans="1:10" s="258" customFormat="1" ht="11.25">
      <c r="A10" s="294" t="s">
        <v>12</v>
      </c>
      <c r="B10" s="303">
        <v>0.0026388888888888573</v>
      </c>
      <c r="C10" s="260">
        <v>0.0008333333333333526</v>
      </c>
      <c r="D10" s="260">
        <v>0.0015509259259258723</v>
      </c>
      <c r="E10" s="260">
        <v>0.0006481481481481755</v>
      </c>
      <c r="F10" s="306">
        <v>0.0003240740740740877</v>
      </c>
      <c r="G10" s="298">
        <v>0.005995370370370345</v>
      </c>
      <c r="H10" s="312">
        <v>4</v>
      </c>
      <c r="I10" s="316">
        <f t="shared" si="0"/>
        <v>0.003356481481481488</v>
      </c>
      <c r="J10" s="285">
        <v>4</v>
      </c>
    </row>
    <row r="11" spans="1:10" s="258" customFormat="1" ht="11.25">
      <c r="A11" s="293" t="s">
        <v>1</v>
      </c>
      <c r="B11" s="301">
        <v>0.005520833333333333</v>
      </c>
      <c r="C11" s="261">
        <v>0.0007638888888888889</v>
      </c>
      <c r="D11" s="259">
        <v>0.001736111111111111</v>
      </c>
      <c r="E11" s="261">
        <v>0.0006134259259259259</v>
      </c>
      <c r="F11" s="307">
        <v>0.0002893518518518519</v>
      </c>
      <c r="G11" s="297">
        <v>0.00892361111111111</v>
      </c>
      <c r="H11" s="311">
        <v>14</v>
      </c>
      <c r="I11" s="315">
        <f t="shared" si="0"/>
        <v>0.0034027777777777763</v>
      </c>
      <c r="J11" s="284">
        <v>5</v>
      </c>
    </row>
    <row r="12" spans="1:10" s="258" customFormat="1" ht="11.25">
      <c r="A12" s="294" t="s">
        <v>9</v>
      </c>
      <c r="B12" s="303">
        <v>0.004039351851851891</v>
      </c>
      <c r="C12" s="260">
        <v>0.0007986111111111249</v>
      </c>
      <c r="D12" s="260">
        <v>0.0017013888888888218</v>
      </c>
      <c r="E12" s="260">
        <v>0.0006481481481481755</v>
      </c>
      <c r="F12" s="306">
        <v>0.00031249999999993783</v>
      </c>
      <c r="G12" s="298">
        <v>0.007499999999999951</v>
      </c>
      <c r="H12" s="312">
        <v>9</v>
      </c>
      <c r="I12" s="316">
        <f t="shared" si="0"/>
        <v>0.00346064814814806</v>
      </c>
      <c r="J12" s="285">
        <v>6</v>
      </c>
    </row>
    <row r="13" spans="1:10" s="258" customFormat="1" ht="11.25">
      <c r="A13" s="293" t="s">
        <v>15</v>
      </c>
      <c r="B13" s="301">
        <v>0.003923611111111169</v>
      </c>
      <c r="C13" s="259">
        <v>0.0008217592592592027</v>
      </c>
      <c r="D13" s="261">
        <v>0.0015625000000000222</v>
      </c>
      <c r="E13" s="259">
        <v>0.0007175925925926308</v>
      </c>
      <c r="F13" s="305">
        <v>0.0003587962962963154</v>
      </c>
      <c r="G13" s="297">
        <v>0.00738425925925934</v>
      </c>
      <c r="H13" s="311">
        <v>6</v>
      </c>
      <c r="I13" s="315">
        <f t="shared" si="0"/>
        <v>0.003460648148148171</v>
      </c>
      <c r="J13" s="284">
        <v>7</v>
      </c>
    </row>
    <row r="14" spans="1:10" s="258" customFormat="1" ht="11.25">
      <c r="A14" s="294" t="s">
        <v>10</v>
      </c>
      <c r="B14" s="303">
        <v>0.004178240740740746</v>
      </c>
      <c r="C14" s="260">
        <v>0.0008796296296296191</v>
      </c>
      <c r="D14" s="260">
        <v>0.0017592592592592382</v>
      </c>
      <c r="E14" s="260">
        <v>0.0006712962962963642</v>
      </c>
      <c r="F14" s="306">
        <v>0.000347222222222221</v>
      </c>
      <c r="G14" s="298">
        <v>0.007835648148148189</v>
      </c>
      <c r="H14" s="312">
        <v>11</v>
      </c>
      <c r="I14" s="316">
        <f t="shared" si="0"/>
        <v>0.0036574074074074425</v>
      </c>
      <c r="J14" s="285">
        <v>8</v>
      </c>
    </row>
    <row r="15" spans="1:10" s="258" customFormat="1" ht="11.25">
      <c r="A15" s="293" t="s">
        <v>14</v>
      </c>
      <c r="B15" s="301">
        <v>0.004664351851851878</v>
      </c>
      <c r="C15" s="259">
        <v>0.0010648148148147962</v>
      </c>
      <c r="D15" s="259">
        <v>0.0016203703703703276</v>
      </c>
      <c r="E15" s="261">
        <v>0.0006134259259260033</v>
      </c>
      <c r="F15" s="305">
        <v>0.00037037037037035425</v>
      </c>
      <c r="G15" s="297">
        <v>0.00833333333333336</v>
      </c>
      <c r="H15" s="311">
        <v>12</v>
      </c>
      <c r="I15" s="315">
        <f t="shared" si="0"/>
        <v>0.0036689814814814814</v>
      </c>
      <c r="J15" s="284">
        <v>9</v>
      </c>
    </row>
    <row r="16" spans="1:10" s="258" customFormat="1" ht="11.25">
      <c r="A16" s="294" t="s">
        <v>6</v>
      </c>
      <c r="B16" s="303">
        <v>0.0036805555555555203</v>
      </c>
      <c r="C16" s="260"/>
      <c r="D16" s="260"/>
      <c r="E16" s="260"/>
      <c r="F16" s="306"/>
      <c r="G16" s="298">
        <v>0.007499999999999951</v>
      </c>
      <c r="H16" s="312">
        <v>8</v>
      </c>
      <c r="I16" s="316">
        <f t="shared" si="0"/>
        <v>0.003819444444444431</v>
      </c>
      <c r="J16" s="285">
        <v>10</v>
      </c>
    </row>
    <row r="17" spans="1:10" s="258" customFormat="1" ht="11.25">
      <c r="A17" s="293" t="s">
        <v>25</v>
      </c>
      <c r="B17" s="301">
        <v>0.0030902777777777612</v>
      </c>
      <c r="C17" s="259">
        <v>0.000891203703703658</v>
      </c>
      <c r="D17" s="259">
        <v>0.0018287037037038045</v>
      </c>
      <c r="E17" s="259">
        <v>0.0008449074074072804</v>
      </c>
      <c r="F17" s="305">
        <v>0.00038194444444450415</v>
      </c>
      <c r="G17" s="297">
        <v>0.007037037037037008</v>
      </c>
      <c r="H17" s="311">
        <v>5</v>
      </c>
      <c r="I17" s="315">
        <f t="shared" si="0"/>
        <v>0.003946759259259247</v>
      </c>
      <c r="J17" s="284">
        <v>11</v>
      </c>
    </row>
    <row r="18" spans="1:10" s="258" customFormat="1" ht="11.25">
      <c r="A18" s="294" t="s">
        <v>17</v>
      </c>
      <c r="B18" s="303">
        <v>0.003032407407407456</v>
      </c>
      <c r="C18" s="260">
        <v>0.0007291666666666696</v>
      </c>
      <c r="D18" s="260">
        <v>0.002488425925925908</v>
      </c>
      <c r="E18" s="260">
        <v>0.0007986111111111249</v>
      </c>
      <c r="F18" s="306">
        <v>0.00043981481481480955</v>
      </c>
      <c r="G18" s="298">
        <v>0.007488425925925968</v>
      </c>
      <c r="H18" s="312">
        <v>7</v>
      </c>
      <c r="I18" s="316">
        <f t="shared" si="0"/>
        <v>0.004456018518518512</v>
      </c>
      <c r="J18" s="285">
        <v>12</v>
      </c>
    </row>
    <row r="19" spans="1:10" s="258" customFormat="1" ht="11.25">
      <c r="A19" s="293" t="s">
        <v>26</v>
      </c>
      <c r="B19" s="301">
        <v>0.0033333333333332993</v>
      </c>
      <c r="C19" s="259">
        <v>0.001435185185185206</v>
      </c>
      <c r="D19" s="259">
        <v>0.0018518518518518268</v>
      </c>
      <c r="E19" s="259">
        <v>0.0008680555555555802</v>
      </c>
      <c r="F19" s="305">
        <v>0.0003240740740740877</v>
      </c>
      <c r="G19" s="297">
        <v>0.0078125</v>
      </c>
      <c r="H19" s="311">
        <v>10</v>
      </c>
      <c r="I19" s="315">
        <f t="shared" si="0"/>
        <v>0.004479166666666701</v>
      </c>
      <c r="J19" s="284">
        <v>13</v>
      </c>
    </row>
    <row r="20" spans="1:10" s="258" customFormat="1" ht="11.25">
      <c r="A20" s="294" t="s">
        <v>5</v>
      </c>
      <c r="B20" s="303">
        <v>0.004224537037037068</v>
      </c>
      <c r="C20" s="260">
        <v>0.001377314814814845</v>
      </c>
      <c r="D20" s="260">
        <v>0.00187499999999996</v>
      </c>
      <c r="E20" s="260">
        <v>0.0009722222222221522</v>
      </c>
      <c r="F20" s="306">
        <v>0.0004166666666667318</v>
      </c>
      <c r="G20" s="298">
        <v>0.008865740740740757</v>
      </c>
      <c r="H20" s="312">
        <v>13</v>
      </c>
      <c r="I20" s="316">
        <f t="shared" si="0"/>
        <v>0.004641203703703689</v>
      </c>
      <c r="J20" s="285">
        <v>14</v>
      </c>
    </row>
    <row r="21" spans="1:10" s="258" customFormat="1" ht="11.25">
      <c r="A21" s="293" t="s">
        <v>7</v>
      </c>
      <c r="B21" s="301">
        <v>0.004363425925925923</v>
      </c>
      <c r="C21" s="259">
        <v>0.001134259259259196</v>
      </c>
      <c r="D21" s="259">
        <v>0.0029166666666666785</v>
      </c>
      <c r="E21" s="259">
        <v>0.0009606481481482243</v>
      </c>
      <c r="F21" s="305">
        <v>0.0003587962962963154</v>
      </c>
      <c r="G21" s="297">
        <v>0.009733796296296338</v>
      </c>
      <c r="H21" s="311">
        <v>16</v>
      </c>
      <c r="I21" s="315">
        <f t="shared" si="0"/>
        <v>0.005370370370370414</v>
      </c>
      <c r="J21" s="284">
        <v>15</v>
      </c>
    </row>
    <row r="22" spans="1:10" s="258" customFormat="1" ht="11.25">
      <c r="A22" s="294" t="s">
        <v>21</v>
      </c>
      <c r="B22" s="303">
        <v>0.003993055555555569</v>
      </c>
      <c r="C22" s="260">
        <v>0.0017592592592592382</v>
      </c>
      <c r="D22" s="260">
        <v>0.0023842592592592804</v>
      </c>
      <c r="E22" s="260">
        <v>0.0010995370370370239</v>
      </c>
      <c r="F22" s="306">
        <v>0.0004629629629629428</v>
      </c>
      <c r="G22" s="298">
        <v>0.009699074074074054</v>
      </c>
      <c r="H22" s="312">
        <v>15</v>
      </c>
      <c r="I22" s="316">
        <f t="shared" si="0"/>
        <v>0.005706018518518485</v>
      </c>
      <c r="J22" s="285">
        <v>16</v>
      </c>
    </row>
    <row r="23" spans="1:10" ht="11.25">
      <c r="A23" s="295" t="s">
        <v>16</v>
      </c>
      <c r="B23" s="308">
        <v>0.0038773148148148473</v>
      </c>
      <c r="C23" s="262">
        <v>0.0009722222222222077</v>
      </c>
      <c r="D23" s="262">
        <v>0.002361111111111147</v>
      </c>
      <c r="E23" s="262">
        <v>0.002210648148148142</v>
      </c>
      <c r="F23" s="309">
        <v>0.0004976851851851705</v>
      </c>
      <c r="G23" s="299">
        <v>0.009918981481481515</v>
      </c>
      <c r="H23" s="313">
        <v>17</v>
      </c>
      <c r="I23" s="317">
        <f t="shared" si="0"/>
        <v>0.006041666666666667</v>
      </c>
      <c r="J23" s="286">
        <v>17</v>
      </c>
    </row>
    <row r="24" spans="2:7" ht="11.25">
      <c r="B24" s="263"/>
      <c r="C24" s="14"/>
      <c r="D24" s="14"/>
      <c r="E24" s="14"/>
      <c r="F24" s="14"/>
      <c r="G24" s="264"/>
    </row>
    <row r="26" spans="1:10" ht="22.5">
      <c r="A26" s="318" t="s">
        <v>72</v>
      </c>
      <c r="B26" s="326" t="s">
        <v>115</v>
      </c>
      <c r="C26" s="23">
        <v>1</v>
      </c>
      <c r="D26" s="23">
        <v>2</v>
      </c>
      <c r="E26" s="23">
        <v>3</v>
      </c>
      <c r="F26" s="24" t="s">
        <v>116</v>
      </c>
      <c r="G26" s="322" t="s">
        <v>117</v>
      </c>
      <c r="H26" s="334"/>
      <c r="I26" s="338" t="s">
        <v>118</v>
      </c>
      <c r="J26" s="287"/>
    </row>
    <row r="27" spans="1:10" ht="11.25">
      <c r="A27" s="319" t="s">
        <v>11</v>
      </c>
      <c r="B27" s="327">
        <v>0.0026620370370370374</v>
      </c>
      <c r="C27" s="265">
        <v>0.0009143518518518518</v>
      </c>
      <c r="D27" s="266">
        <v>0.0008912037037037036</v>
      </c>
      <c r="E27" s="265">
        <v>0.0002893518518518519</v>
      </c>
      <c r="F27" s="328">
        <v>0.00037037037037037035</v>
      </c>
      <c r="G27" s="323">
        <v>0.005127314814814816</v>
      </c>
      <c r="H27" s="335">
        <v>1</v>
      </c>
      <c r="I27" s="339">
        <f aca="true" t="shared" si="1" ref="I27:I44">+G27-B27</f>
        <v>0.002465277777777779</v>
      </c>
      <c r="J27" s="288">
        <v>1</v>
      </c>
    </row>
    <row r="28" spans="1:10" ht="11.25">
      <c r="A28" s="320" t="s">
        <v>12</v>
      </c>
      <c r="B28" s="329">
        <v>0.0027662037037037034</v>
      </c>
      <c r="C28" s="267">
        <v>0.0009490740740740741</v>
      </c>
      <c r="D28" s="268">
        <v>0.0008796296296296296</v>
      </c>
      <c r="E28" s="267">
        <v>0.00032407407407407406</v>
      </c>
      <c r="F28" s="330">
        <v>0.0004050925925925926</v>
      </c>
      <c r="G28" s="324">
        <v>0.005324074074074073</v>
      </c>
      <c r="H28" s="336">
        <v>3</v>
      </c>
      <c r="I28" s="316">
        <f t="shared" si="1"/>
        <v>0.0025578703703703696</v>
      </c>
      <c r="J28" s="285">
        <v>2</v>
      </c>
    </row>
    <row r="29" spans="1:10" ht="11.25">
      <c r="A29" s="293" t="s">
        <v>22</v>
      </c>
      <c r="B29" s="301">
        <v>0.0025694444444444575</v>
      </c>
      <c r="C29" s="259">
        <v>0.0009259259259259411</v>
      </c>
      <c r="D29" s="259">
        <v>0.00093749999999998</v>
      </c>
      <c r="E29" s="259">
        <v>0.00043981481481480955</v>
      </c>
      <c r="F29" s="305">
        <v>0.00038194444444444864</v>
      </c>
      <c r="G29" s="297">
        <v>0.005254629629629637</v>
      </c>
      <c r="H29" s="311">
        <v>2</v>
      </c>
      <c r="I29" s="315">
        <f t="shared" si="1"/>
        <v>0.0026851851851851793</v>
      </c>
      <c r="J29" s="284">
        <v>3</v>
      </c>
    </row>
    <row r="30" spans="1:10" ht="11.25">
      <c r="A30" s="320" t="s">
        <v>1</v>
      </c>
      <c r="B30" s="329">
        <v>0.004282407407407374</v>
      </c>
      <c r="C30" s="267">
        <v>0.001087962962962874</v>
      </c>
      <c r="D30" s="267">
        <v>0.0010069444444446018</v>
      </c>
      <c r="E30" s="269">
        <v>0.0003356481481481266</v>
      </c>
      <c r="F30" s="331">
        <v>0.00038194444444439313</v>
      </c>
      <c r="G30" s="324">
        <v>0.007094907407407369</v>
      </c>
      <c r="H30" s="336">
        <v>9</v>
      </c>
      <c r="I30" s="316">
        <f t="shared" si="1"/>
        <v>0.0028124999999999956</v>
      </c>
      <c r="J30" s="285">
        <v>4</v>
      </c>
    </row>
    <row r="31" spans="1:10" ht="11.25">
      <c r="A31" s="293" t="s">
        <v>15</v>
      </c>
      <c r="B31" s="301">
        <v>0.0040509259259258745</v>
      </c>
      <c r="C31" s="261">
        <v>0.0010763888888889461</v>
      </c>
      <c r="D31" s="261">
        <v>0.0009837962962962465</v>
      </c>
      <c r="E31" s="259">
        <v>0.0003587962962963154</v>
      </c>
      <c r="F31" s="305">
        <v>0.00043981481481480955</v>
      </c>
      <c r="G31" s="297">
        <v>0.006909722222222192</v>
      </c>
      <c r="H31" s="311">
        <v>7</v>
      </c>
      <c r="I31" s="315">
        <f t="shared" si="1"/>
        <v>0.0028587962962963176</v>
      </c>
      <c r="J31" s="284">
        <v>5</v>
      </c>
    </row>
    <row r="32" spans="1:10" ht="11.25">
      <c r="A32" s="320" t="s">
        <v>23</v>
      </c>
      <c r="B32" s="329">
        <v>0.0030208333333333615</v>
      </c>
      <c r="C32" s="267">
        <v>0.0012962962962962399</v>
      </c>
      <c r="D32" s="267">
        <v>0.0010416666666667185</v>
      </c>
      <c r="E32" s="267">
        <v>0.00031249999999999334</v>
      </c>
      <c r="F32" s="330">
        <v>0.0003935185185184875</v>
      </c>
      <c r="G32" s="324">
        <v>0.006064814814814801</v>
      </c>
      <c r="H32" s="336">
        <v>4</v>
      </c>
      <c r="I32" s="316">
        <f t="shared" si="1"/>
        <v>0.003043981481481439</v>
      </c>
      <c r="J32" s="285">
        <v>6</v>
      </c>
    </row>
    <row r="33" spans="1:10" ht="11.25">
      <c r="A33" s="293" t="s">
        <v>25</v>
      </c>
      <c r="B33" s="301">
        <v>0.002870370370370412</v>
      </c>
      <c r="C33" s="259">
        <v>0.001180555555555518</v>
      </c>
      <c r="D33" s="259">
        <v>0.0011111111111111183</v>
      </c>
      <c r="E33" s="259">
        <v>0.0004861111111111316</v>
      </c>
      <c r="F33" s="305">
        <v>0.00045138888888884843</v>
      </c>
      <c r="G33" s="297">
        <v>0.006099537037037028</v>
      </c>
      <c r="H33" s="311">
        <v>5</v>
      </c>
      <c r="I33" s="315">
        <f t="shared" si="1"/>
        <v>0.0032291666666666163</v>
      </c>
      <c r="J33" s="284">
        <v>7</v>
      </c>
    </row>
    <row r="34" spans="1:10" ht="11.25">
      <c r="A34" s="320" t="s">
        <v>26</v>
      </c>
      <c r="B34" s="329">
        <v>0.0038888888888889417</v>
      </c>
      <c r="C34" s="267">
        <v>0.0012152777777777457</v>
      </c>
      <c r="D34" s="267">
        <v>0.0013425925925926174</v>
      </c>
      <c r="E34" s="267">
        <v>0.0004050925925925819</v>
      </c>
      <c r="F34" s="330">
        <v>0.0004050925925925819</v>
      </c>
      <c r="G34" s="324">
        <v>0.007256944444444469</v>
      </c>
      <c r="H34" s="336">
        <v>11</v>
      </c>
      <c r="I34" s="316">
        <f t="shared" si="1"/>
        <v>0.003368055555555527</v>
      </c>
      <c r="J34" s="285">
        <v>8</v>
      </c>
    </row>
    <row r="35" spans="1:10" ht="11.25">
      <c r="A35" s="293" t="s">
        <v>10</v>
      </c>
      <c r="B35" s="301">
        <v>0.005555555555555591</v>
      </c>
      <c r="C35" s="259">
        <v>0.0014120370370369617</v>
      </c>
      <c r="D35" s="259">
        <v>0.001180555555555629</v>
      </c>
      <c r="E35" s="259">
        <v>0.00035879629629620435</v>
      </c>
      <c r="F35" s="305">
        <v>0.0004166666666667318</v>
      </c>
      <c r="G35" s="297">
        <v>0.008923611111111118</v>
      </c>
      <c r="H35" s="311">
        <v>17</v>
      </c>
      <c r="I35" s="315">
        <f t="shared" si="1"/>
        <v>0.003368055555555527</v>
      </c>
      <c r="J35" s="284">
        <v>9</v>
      </c>
    </row>
    <row r="36" spans="1:10" ht="11.25">
      <c r="A36" s="320" t="s">
        <v>17</v>
      </c>
      <c r="B36" s="329">
        <v>0.003344907407407449</v>
      </c>
      <c r="C36" s="267">
        <v>0.0014351851851851505</v>
      </c>
      <c r="D36" s="267">
        <v>0.001192129629629557</v>
      </c>
      <c r="E36" s="267">
        <v>0.0004745370370371482</v>
      </c>
      <c r="F36" s="330">
        <v>0.0004629629629628873</v>
      </c>
      <c r="G36" s="324">
        <v>0.006909722222222192</v>
      </c>
      <c r="H36" s="336">
        <v>6</v>
      </c>
      <c r="I36" s="316">
        <f t="shared" si="1"/>
        <v>0.003564814814814743</v>
      </c>
      <c r="J36" s="285">
        <v>10</v>
      </c>
    </row>
    <row r="37" spans="1:10" ht="11.25">
      <c r="A37" s="293" t="s">
        <v>3</v>
      </c>
      <c r="B37" s="301">
        <v>0.004363425925925868</v>
      </c>
      <c r="C37" s="259">
        <v>0.0013194444444444287</v>
      </c>
      <c r="D37" s="259">
        <v>0.001296296296296351</v>
      </c>
      <c r="E37" s="259">
        <v>0.0005439814814813815</v>
      </c>
      <c r="F37" s="305">
        <v>0.000497685185185226</v>
      </c>
      <c r="G37" s="297">
        <v>0.008020833333333255</v>
      </c>
      <c r="H37" s="311">
        <v>12</v>
      </c>
      <c r="I37" s="315">
        <f t="shared" si="1"/>
        <v>0.003657407407407387</v>
      </c>
      <c r="J37" s="284">
        <v>11</v>
      </c>
    </row>
    <row r="38" spans="1:10" ht="11.25">
      <c r="A38" s="320" t="s">
        <v>5</v>
      </c>
      <c r="B38" s="329">
        <v>0.004490740740740684</v>
      </c>
      <c r="C38" s="267">
        <v>0.001377314814814845</v>
      </c>
      <c r="D38" s="267">
        <v>0.0014467592592592449</v>
      </c>
      <c r="E38" s="267">
        <v>0.000497685185185226</v>
      </c>
      <c r="F38" s="330">
        <v>0.0004629629629629428</v>
      </c>
      <c r="G38" s="324">
        <v>0.008275462962962943</v>
      </c>
      <c r="H38" s="336">
        <v>14</v>
      </c>
      <c r="I38" s="316">
        <f t="shared" si="1"/>
        <v>0.0037847222222222587</v>
      </c>
      <c r="J38" s="285">
        <v>12</v>
      </c>
    </row>
    <row r="39" spans="1:10" ht="11.25">
      <c r="A39" s="293" t="s">
        <v>16</v>
      </c>
      <c r="B39" s="301">
        <v>0.0030902777777777612</v>
      </c>
      <c r="C39" s="259">
        <v>0.0015162037037038112</v>
      </c>
      <c r="D39" s="259">
        <v>0.0014236111111110006</v>
      </c>
      <c r="E39" s="259">
        <v>0.0005787037037037202</v>
      </c>
      <c r="F39" s="305">
        <v>0.0004050925925925819</v>
      </c>
      <c r="G39" s="297">
        <v>0.007013888888888875</v>
      </c>
      <c r="H39" s="311">
        <v>8</v>
      </c>
      <c r="I39" s="315">
        <f t="shared" si="1"/>
        <v>0.003923611111111114</v>
      </c>
      <c r="J39" s="284">
        <v>13</v>
      </c>
    </row>
    <row r="40" spans="1:10" ht="11.25">
      <c r="A40" s="320" t="s">
        <v>6</v>
      </c>
      <c r="B40" s="329">
        <v>0.003032407407407456</v>
      </c>
      <c r="C40" s="267"/>
      <c r="D40" s="267"/>
      <c r="E40" s="267"/>
      <c r="F40" s="330"/>
      <c r="G40" s="324">
        <v>0.007106481481481464</v>
      </c>
      <c r="H40" s="336">
        <v>10</v>
      </c>
      <c r="I40" s="316">
        <f t="shared" si="1"/>
        <v>0.004074074074074008</v>
      </c>
      <c r="J40" s="285">
        <v>14</v>
      </c>
    </row>
    <row r="41" spans="1:10" ht="11.25">
      <c r="A41" s="293" t="s">
        <v>2</v>
      </c>
      <c r="B41" s="301">
        <v>0.004108796296296291</v>
      </c>
      <c r="C41" s="259">
        <v>0.0018055555555555602</v>
      </c>
      <c r="D41" s="259">
        <v>0.001331018518518523</v>
      </c>
      <c r="E41" s="259">
        <v>0.0005787037037037202</v>
      </c>
      <c r="F41" s="305">
        <v>0.0005092592592592649</v>
      </c>
      <c r="G41" s="297">
        <v>0.00833333333333336</v>
      </c>
      <c r="H41" s="311">
        <v>15</v>
      </c>
      <c r="I41" s="315">
        <f t="shared" si="1"/>
        <v>0.004224537037037068</v>
      </c>
      <c r="J41" s="284">
        <v>15</v>
      </c>
    </row>
    <row r="42" spans="1:10" ht="11.25">
      <c r="A42" s="320" t="s">
        <v>7</v>
      </c>
      <c r="B42" s="329">
        <v>0.003842592592592564</v>
      </c>
      <c r="C42" s="267">
        <v>0.0014236111111111116</v>
      </c>
      <c r="D42" s="267">
        <v>0.0015509259259259833</v>
      </c>
      <c r="E42" s="267">
        <v>0.0007986111111110139</v>
      </c>
      <c r="F42" s="330">
        <v>0.0004861111111110761</v>
      </c>
      <c r="G42" s="324">
        <v>0.008101851851851749</v>
      </c>
      <c r="H42" s="336">
        <v>13</v>
      </c>
      <c r="I42" s="316">
        <f t="shared" si="1"/>
        <v>0.004259259259259185</v>
      </c>
      <c r="J42" s="285">
        <v>16</v>
      </c>
    </row>
    <row r="43" spans="1:10" ht="11.25">
      <c r="A43" s="293" t="s">
        <v>24</v>
      </c>
      <c r="B43" s="301">
        <v>0.004212962962962974</v>
      </c>
      <c r="C43" s="259">
        <v>0.002060185185185137</v>
      </c>
      <c r="D43" s="259">
        <v>0.0012731481481482176</v>
      </c>
      <c r="E43" s="259">
        <v>0.0005324074074073981</v>
      </c>
      <c r="F43" s="305">
        <v>0.0005555555555554759</v>
      </c>
      <c r="G43" s="297">
        <v>0.008634259259259203</v>
      </c>
      <c r="H43" s="311">
        <v>16</v>
      </c>
      <c r="I43" s="315">
        <f t="shared" si="1"/>
        <v>0.004421296296296229</v>
      </c>
      <c r="J43" s="284">
        <v>17</v>
      </c>
    </row>
    <row r="44" spans="1:10" ht="11.25">
      <c r="A44" s="321" t="s">
        <v>21</v>
      </c>
      <c r="B44" s="332">
        <v>0.0040972222222221966</v>
      </c>
      <c r="C44" s="270">
        <v>0.0020370370370370594</v>
      </c>
      <c r="D44" s="270">
        <v>0.0018634259259258656</v>
      </c>
      <c r="E44" s="270">
        <v>0.0015046296296296613</v>
      </c>
      <c r="F44" s="333">
        <v>0.0006250000000000422</v>
      </c>
      <c r="G44" s="325">
        <v>0.010127314814814825</v>
      </c>
      <c r="H44" s="337">
        <v>18</v>
      </c>
      <c r="I44" s="340">
        <f t="shared" si="1"/>
        <v>0.0060300925925926285</v>
      </c>
      <c r="J44" s="289">
        <v>18</v>
      </c>
    </row>
    <row r="46" spans="1:10" ht="22.5">
      <c r="A46" s="345" t="s">
        <v>88</v>
      </c>
      <c r="B46" s="349" t="s">
        <v>115</v>
      </c>
      <c r="C46" s="271">
        <v>1</v>
      </c>
      <c r="D46" s="271">
        <v>2</v>
      </c>
      <c r="E46" s="271">
        <v>3</v>
      </c>
      <c r="F46" s="350" t="s">
        <v>116</v>
      </c>
      <c r="G46" s="347" t="s">
        <v>117</v>
      </c>
      <c r="H46" s="341"/>
      <c r="I46" s="343" t="s">
        <v>118</v>
      </c>
      <c r="J46" s="290"/>
    </row>
    <row r="47" spans="1:10" ht="11.25">
      <c r="A47" s="346" t="s">
        <v>11</v>
      </c>
      <c r="B47" s="351">
        <v>0.002673611111111196</v>
      </c>
      <c r="C47" s="272">
        <v>0.0007175925925925197</v>
      </c>
      <c r="D47" s="272">
        <v>0.0007407407407407085</v>
      </c>
      <c r="E47" s="273">
        <v>0.0006018518518519089</v>
      </c>
      <c r="F47" s="352">
        <v>0.0002893518518518601</v>
      </c>
      <c r="G47" s="348">
        <v>0.005023148148148193</v>
      </c>
      <c r="H47" s="342">
        <v>1</v>
      </c>
      <c r="I47" s="344">
        <f aca="true" t="shared" si="2" ref="I47:I64">+G47-B47</f>
        <v>0.0023495370370369972</v>
      </c>
      <c r="J47" s="291">
        <v>1</v>
      </c>
    </row>
    <row r="48" spans="1:10" ht="11.25">
      <c r="A48" s="320" t="s">
        <v>22</v>
      </c>
      <c r="B48" s="329">
        <v>0.002662037037037046</v>
      </c>
      <c r="C48" s="274">
        <v>0.000694444444444442</v>
      </c>
      <c r="D48" s="275">
        <v>0.0007523148148148584</v>
      </c>
      <c r="E48" s="275">
        <v>0.0007060185185184809</v>
      </c>
      <c r="F48" s="353">
        <v>0.0002777777777777102</v>
      </c>
      <c r="G48" s="324">
        <v>0.0050925925925925375</v>
      </c>
      <c r="H48" s="336">
        <v>2</v>
      </c>
      <c r="I48" s="316">
        <f t="shared" si="2"/>
        <v>0.0024305555555554914</v>
      </c>
      <c r="J48" s="285">
        <v>2</v>
      </c>
    </row>
    <row r="49" spans="1:10" ht="11.25">
      <c r="A49" s="293" t="s">
        <v>12</v>
      </c>
      <c r="B49" s="301">
        <v>0.0025231481481481355</v>
      </c>
      <c r="C49" s="254">
        <v>0.0007407407407407085</v>
      </c>
      <c r="D49" s="276">
        <v>0.0007175925925925197</v>
      </c>
      <c r="E49" s="254">
        <v>0.0010763888888889461</v>
      </c>
      <c r="F49" s="354">
        <v>0.0002777777777778212</v>
      </c>
      <c r="G49" s="297">
        <v>0.005335648148148131</v>
      </c>
      <c r="H49" s="311">
        <v>3</v>
      </c>
      <c r="I49" s="315">
        <f t="shared" si="2"/>
        <v>0.0028124999999999956</v>
      </c>
      <c r="J49" s="284">
        <v>3</v>
      </c>
    </row>
    <row r="50" spans="1:10" ht="11.25">
      <c r="A50" s="320" t="s">
        <v>23</v>
      </c>
      <c r="B50" s="329">
        <v>0.0030092592592593226</v>
      </c>
      <c r="C50" s="275">
        <v>0.0009027777777778079</v>
      </c>
      <c r="D50" s="275">
        <v>0.0009606481481481133</v>
      </c>
      <c r="E50" s="275">
        <v>0.0007291666666666696</v>
      </c>
      <c r="F50" s="355">
        <v>0.00030092592592589895</v>
      </c>
      <c r="G50" s="324">
        <v>0.005902777777777812</v>
      </c>
      <c r="H50" s="336">
        <v>4</v>
      </c>
      <c r="I50" s="316">
        <f t="shared" si="2"/>
        <v>0.0028935185185184897</v>
      </c>
      <c r="J50" s="285">
        <v>4</v>
      </c>
    </row>
    <row r="51" spans="1:10" ht="11.25">
      <c r="A51" s="293" t="s">
        <v>1</v>
      </c>
      <c r="B51" s="301">
        <v>0.004467592592592593</v>
      </c>
      <c r="C51" s="259">
        <v>0.0009953703703703704</v>
      </c>
      <c r="D51" s="277">
        <v>0.0010416666666666667</v>
      </c>
      <c r="E51" s="277">
        <v>0.0008101851851851852</v>
      </c>
      <c r="F51" s="356">
        <v>0.0002893518518518519</v>
      </c>
      <c r="G51" s="297">
        <v>0.007604166666666668</v>
      </c>
      <c r="H51" s="311">
        <v>9</v>
      </c>
      <c r="I51" s="315">
        <f t="shared" si="2"/>
        <v>0.0031365740740740746</v>
      </c>
      <c r="J51" s="284">
        <v>5</v>
      </c>
    </row>
    <row r="52" spans="1:10" ht="11.25">
      <c r="A52" s="320" t="s">
        <v>25</v>
      </c>
      <c r="B52" s="329">
        <v>0.0029976851851851727</v>
      </c>
      <c r="C52" s="275">
        <v>0.0008101851851852193</v>
      </c>
      <c r="D52" s="275">
        <v>0.0011226851851852127</v>
      </c>
      <c r="E52" s="275">
        <v>0.0008564814814814303</v>
      </c>
      <c r="F52" s="355">
        <v>0.000347222222222221</v>
      </c>
      <c r="G52" s="324">
        <v>0.006134259259259256</v>
      </c>
      <c r="H52" s="336">
        <v>5</v>
      </c>
      <c r="I52" s="316">
        <f t="shared" si="2"/>
        <v>0.0031365740740740833</v>
      </c>
      <c r="J52" s="285">
        <v>6</v>
      </c>
    </row>
    <row r="53" spans="1:10" ht="11.25">
      <c r="A53" s="293" t="s">
        <v>10</v>
      </c>
      <c r="B53" s="301">
        <v>0.00413194444444448</v>
      </c>
      <c r="C53" s="277">
        <v>0.0009722222222222077</v>
      </c>
      <c r="D53" s="277">
        <v>0.0010416666666667185</v>
      </c>
      <c r="E53" s="259">
        <v>0.0008564814814814303</v>
      </c>
      <c r="F53" s="305">
        <v>0.00037037037037035425</v>
      </c>
      <c r="G53" s="297">
        <v>0.0073726851851851904</v>
      </c>
      <c r="H53" s="311">
        <v>8</v>
      </c>
      <c r="I53" s="315">
        <f t="shared" si="2"/>
        <v>0.0032407407407407107</v>
      </c>
      <c r="J53" s="284">
        <v>7</v>
      </c>
    </row>
    <row r="54" spans="1:10" ht="11.25">
      <c r="A54" s="320" t="s">
        <v>16</v>
      </c>
      <c r="B54" s="329">
        <v>0.003668981481481426</v>
      </c>
      <c r="C54" s="267">
        <v>0.0012268518518518956</v>
      </c>
      <c r="D54" s="267">
        <v>0.0010185185185185297</v>
      </c>
      <c r="E54" s="267">
        <v>0.0007986111111110139</v>
      </c>
      <c r="F54" s="330">
        <v>0.0002893518518518601</v>
      </c>
      <c r="G54" s="324">
        <v>0.007002314814814725</v>
      </c>
      <c r="H54" s="336">
        <v>6</v>
      </c>
      <c r="I54" s="316">
        <f t="shared" si="2"/>
        <v>0.0033333333333332993</v>
      </c>
      <c r="J54" s="285">
        <v>8</v>
      </c>
    </row>
    <row r="55" spans="1:10" ht="11.25">
      <c r="A55" s="293" t="s">
        <v>24</v>
      </c>
      <c r="B55" s="301">
        <v>0.004224537037036957</v>
      </c>
      <c r="C55" s="259">
        <v>0.0011111111111111738</v>
      </c>
      <c r="D55" s="259">
        <v>0.0012499999999999734</v>
      </c>
      <c r="E55" s="259">
        <v>0.0009490740740740744</v>
      </c>
      <c r="F55" s="305">
        <v>0.0003587962962963154</v>
      </c>
      <c r="G55" s="297">
        <v>0.007893518518518494</v>
      </c>
      <c r="H55" s="311">
        <v>12</v>
      </c>
      <c r="I55" s="315">
        <f t="shared" si="2"/>
        <v>0.003668981481481537</v>
      </c>
      <c r="J55" s="284">
        <v>9</v>
      </c>
    </row>
    <row r="56" spans="1:10" ht="11.25">
      <c r="A56" s="320" t="s">
        <v>14</v>
      </c>
      <c r="B56" s="329">
        <v>0.004999999999999949</v>
      </c>
      <c r="C56" s="267">
        <v>0.0011921296296296124</v>
      </c>
      <c r="D56" s="267">
        <v>0.0012500000000000844</v>
      </c>
      <c r="E56" s="267">
        <v>0.0008564814814814303</v>
      </c>
      <c r="F56" s="330">
        <v>0.0004166666666666763</v>
      </c>
      <c r="G56" s="324">
        <v>0.008715277777777752</v>
      </c>
      <c r="H56" s="336">
        <v>16</v>
      </c>
      <c r="I56" s="316">
        <f t="shared" si="2"/>
        <v>0.0037152777777778034</v>
      </c>
      <c r="J56" s="285">
        <v>10</v>
      </c>
    </row>
    <row r="57" spans="1:10" ht="11.25">
      <c r="A57" s="293" t="s">
        <v>5</v>
      </c>
      <c r="B57" s="301">
        <v>0.004166666666666652</v>
      </c>
      <c r="C57" s="259">
        <v>0.0012384259259259345</v>
      </c>
      <c r="D57" s="259">
        <v>0.0012268518518518956</v>
      </c>
      <c r="E57" s="259">
        <v>0.0009722222222221522</v>
      </c>
      <c r="F57" s="305">
        <v>0.0003472222222222765</v>
      </c>
      <c r="G57" s="297">
        <v>0.00795138888888891</v>
      </c>
      <c r="H57" s="311">
        <v>13</v>
      </c>
      <c r="I57" s="315">
        <f t="shared" si="2"/>
        <v>0.0037847222222222587</v>
      </c>
      <c r="J57" s="284">
        <v>11</v>
      </c>
    </row>
    <row r="58" spans="1:10" ht="11.25">
      <c r="A58" s="320" t="s">
        <v>2</v>
      </c>
      <c r="B58" s="329">
        <v>0.004502314814814834</v>
      </c>
      <c r="C58" s="267">
        <v>0.001076388888888835</v>
      </c>
      <c r="D58" s="267">
        <v>0.0012037037037037068</v>
      </c>
      <c r="E58" s="267">
        <v>0.0011226851851852127</v>
      </c>
      <c r="F58" s="330">
        <v>0.000393518518518543</v>
      </c>
      <c r="G58" s="324">
        <v>0.008298611111111132</v>
      </c>
      <c r="H58" s="336">
        <v>15</v>
      </c>
      <c r="I58" s="316">
        <f t="shared" si="2"/>
        <v>0.0037962962962962976</v>
      </c>
      <c r="J58" s="285">
        <v>12</v>
      </c>
    </row>
    <row r="59" spans="1:10" ht="11.25">
      <c r="A59" s="293" t="s">
        <v>9</v>
      </c>
      <c r="B59" s="301">
        <v>0.004155092592592613</v>
      </c>
      <c r="C59" s="259">
        <v>0.0011226851851851571</v>
      </c>
      <c r="D59" s="259">
        <v>0.0014930555555556224</v>
      </c>
      <c r="E59" s="259">
        <v>0.0009027777777777524</v>
      </c>
      <c r="F59" s="305">
        <v>0.0003356481481481821</v>
      </c>
      <c r="G59" s="297">
        <v>0.008009259259259327</v>
      </c>
      <c r="H59" s="311">
        <v>14</v>
      </c>
      <c r="I59" s="315">
        <f t="shared" si="2"/>
        <v>0.003854166666666714</v>
      </c>
      <c r="J59" s="284">
        <v>13</v>
      </c>
    </row>
    <row r="60" spans="1:10" ht="11.25">
      <c r="A60" s="320" t="s">
        <v>6</v>
      </c>
      <c r="B60" s="329">
        <v>0.003171296296296422</v>
      </c>
      <c r="C60" s="17"/>
      <c r="D60" s="17"/>
      <c r="E60" s="17"/>
      <c r="F60" s="357"/>
      <c r="G60" s="324">
        <v>0.007060185185185253</v>
      </c>
      <c r="H60" s="336">
        <v>7</v>
      </c>
      <c r="I60" s="316">
        <f t="shared" si="2"/>
        <v>0.0038888888888888307</v>
      </c>
      <c r="J60" s="285">
        <v>14</v>
      </c>
    </row>
    <row r="61" spans="1:10" ht="11.25">
      <c r="A61" s="293" t="s">
        <v>26</v>
      </c>
      <c r="B61" s="301">
        <v>0.0034606481481481155</v>
      </c>
      <c r="C61" s="259">
        <v>0.0014236111111111116</v>
      </c>
      <c r="D61" s="259">
        <v>0.0012499999999999734</v>
      </c>
      <c r="E61" s="259">
        <v>0.0011458333333334014</v>
      </c>
      <c r="F61" s="305">
        <v>0.0003472222222221655</v>
      </c>
      <c r="G61" s="297">
        <v>0.007627314814814767</v>
      </c>
      <c r="H61" s="311">
        <v>11</v>
      </c>
      <c r="I61" s="315">
        <f t="shared" si="2"/>
        <v>0.004166666666666652</v>
      </c>
      <c r="J61" s="284">
        <v>15</v>
      </c>
    </row>
    <row r="62" spans="1:10" ht="11.25">
      <c r="A62" s="320" t="s">
        <v>17</v>
      </c>
      <c r="B62" s="329">
        <v>0.0034259259259259434</v>
      </c>
      <c r="C62" s="267">
        <v>0.001678240740740744</v>
      </c>
      <c r="D62" s="267">
        <v>0.0010532407407407574</v>
      </c>
      <c r="E62" s="267">
        <v>0.0009722222222221522</v>
      </c>
      <c r="F62" s="330">
        <v>0.0004861111111111871</v>
      </c>
      <c r="G62" s="324">
        <v>0.007615740740740784</v>
      </c>
      <c r="H62" s="336">
        <v>10</v>
      </c>
      <c r="I62" s="316">
        <f t="shared" si="2"/>
        <v>0.004189814814814841</v>
      </c>
      <c r="J62" s="285">
        <v>16</v>
      </c>
    </row>
    <row r="63" spans="1:10" ht="11.25">
      <c r="A63" s="293" t="s">
        <v>3</v>
      </c>
      <c r="B63" s="301">
        <v>0.005543981481481482</v>
      </c>
      <c r="C63" s="259">
        <v>0.0017592592592592592</v>
      </c>
      <c r="D63" s="259">
        <v>0.0011689814814814816</v>
      </c>
      <c r="E63" s="259">
        <v>0.0009722222222222221</v>
      </c>
      <c r="F63" s="305">
        <v>0.0005439814814814814</v>
      </c>
      <c r="G63" s="297">
        <v>0.009988425925925927</v>
      </c>
      <c r="H63" s="311">
        <v>18</v>
      </c>
      <c r="I63" s="315">
        <f t="shared" si="2"/>
        <v>0.0044444444444444444</v>
      </c>
      <c r="J63" s="284">
        <v>17</v>
      </c>
    </row>
    <row r="64" spans="1:10" ht="11.25">
      <c r="A64" s="321" t="s">
        <v>21</v>
      </c>
      <c r="B64" s="332">
        <v>0.00414351851851863</v>
      </c>
      <c r="C64" s="270">
        <v>0.0017013888888888218</v>
      </c>
      <c r="D64" s="270">
        <v>0.0015162037037037557</v>
      </c>
      <c r="E64" s="270">
        <v>0.0015972222222221388</v>
      </c>
      <c r="F64" s="333">
        <v>0.0005787037037037202</v>
      </c>
      <c r="G64" s="325">
        <v>0.009537037037037066</v>
      </c>
      <c r="H64" s="337">
        <v>17</v>
      </c>
      <c r="I64" s="340">
        <f t="shared" si="2"/>
        <v>0.0053935185185184364</v>
      </c>
      <c r="J64" s="289">
        <v>18</v>
      </c>
    </row>
    <row r="65" spans="2:7" ht="11.25">
      <c r="B65" s="263"/>
      <c r="C65" s="14"/>
      <c r="D65" s="14"/>
      <c r="E65" s="14"/>
      <c r="F65" s="14"/>
      <c r="G65" s="264"/>
    </row>
    <row r="66" spans="1:10" ht="22.5">
      <c r="A66" s="384" t="s">
        <v>119</v>
      </c>
      <c r="B66" s="379" t="s">
        <v>115</v>
      </c>
      <c r="C66" s="23">
        <v>1</v>
      </c>
      <c r="D66" s="23">
        <v>2</v>
      </c>
      <c r="E66" s="23">
        <v>3</v>
      </c>
      <c r="F66" s="25" t="s">
        <v>116</v>
      </c>
      <c r="G66" s="369" t="s">
        <v>117</v>
      </c>
      <c r="H66" s="370"/>
      <c r="I66" s="364" t="s">
        <v>118</v>
      </c>
      <c r="J66" s="287"/>
    </row>
    <row r="67" spans="1:10" ht="11.25">
      <c r="A67" s="385" t="s">
        <v>22</v>
      </c>
      <c r="B67" s="380">
        <v>0.002604166666666685</v>
      </c>
      <c r="C67" s="278">
        <v>0.0007175925925925197</v>
      </c>
      <c r="D67" s="266">
        <v>0.0005208333333334147</v>
      </c>
      <c r="E67" s="266">
        <v>0.0007291666666666696</v>
      </c>
      <c r="F67" s="358">
        <v>0.0003935185185184875</v>
      </c>
      <c r="G67" s="371">
        <v>0.004965277777777777</v>
      </c>
      <c r="H67" s="372">
        <v>1</v>
      </c>
      <c r="I67" s="365">
        <f aca="true" t="shared" si="3" ref="I67:I82">+G67-B67</f>
        <v>0.0023611111111110916</v>
      </c>
      <c r="J67" s="288">
        <v>1</v>
      </c>
    </row>
    <row r="68" spans="1:10" ht="11.25">
      <c r="A68" s="386" t="s">
        <v>12</v>
      </c>
      <c r="B68" s="381">
        <v>0.0026157407407407796</v>
      </c>
      <c r="C68" s="267">
        <v>0.000787037037036975</v>
      </c>
      <c r="D68" s="267">
        <v>0.0005092592592591538</v>
      </c>
      <c r="E68" s="267">
        <v>0.0007638888888890083</v>
      </c>
      <c r="F68" s="359">
        <v>0.00043981481481480955</v>
      </c>
      <c r="G68" s="373">
        <v>0.005115740740740726</v>
      </c>
      <c r="H68" s="374">
        <v>2</v>
      </c>
      <c r="I68" s="366">
        <f t="shared" si="3"/>
        <v>0.0024999999999999467</v>
      </c>
      <c r="J68" s="285">
        <v>2</v>
      </c>
    </row>
    <row r="69" spans="1:10" ht="11.25">
      <c r="A69" s="387" t="s">
        <v>23</v>
      </c>
      <c r="B69" s="382">
        <v>0.0030208333333333615</v>
      </c>
      <c r="C69" s="259">
        <v>0.0008796296296296191</v>
      </c>
      <c r="D69" s="279">
        <v>0.0004861111111110761</v>
      </c>
      <c r="E69" s="259">
        <v>0.0007291666666666696</v>
      </c>
      <c r="F69" s="360">
        <v>0.0005092592592592649</v>
      </c>
      <c r="G69" s="375">
        <v>0.005624999999999991</v>
      </c>
      <c r="H69" s="376">
        <v>4</v>
      </c>
      <c r="I69" s="367">
        <f t="shared" si="3"/>
        <v>0.0026041666666666297</v>
      </c>
      <c r="J69" s="284">
        <v>3</v>
      </c>
    </row>
    <row r="70" spans="1:10" ht="11.25">
      <c r="A70" s="386" t="s">
        <v>11</v>
      </c>
      <c r="B70" s="381">
        <v>0.0028009259259259567</v>
      </c>
      <c r="C70" s="267">
        <v>0.0008449074074073915</v>
      </c>
      <c r="D70" s="267">
        <v>0.0006828703703702921</v>
      </c>
      <c r="E70" s="280">
        <v>0.0007175925925926308</v>
      </c>
      <c r="F70" s="361">
        <v>0.000393518518518543</v>
      </c>
      <c r="G70" s="373">
        <v>0.005439814814814814</v>
      </c>
      <c r="H70" s="374">
        <v>3</v>
      </c>
      <c r="I70" s="366">
        <f t="shared" si="3"/>
        <v>0.0026388888888888573</v>
      </c>
      <c r="J70" s="285">
        <v>4</v>
      </c>
    </row>
    <row r="71" spans="1:10" ht="11.25">
      <c r="A71" s="387" t="s">
        <v>1</v>
      </c>
      <c r="B71" s="382">
        <v>0.004178240740740691</v>
      </c>
      <c r="C71" s="259">
        <v>0.0011111111111110628</v>
      </c>
      <c r="D71" s="259">
        <v>0.000694444444444442</v>
      </c>
      <c r="E71" s="277">
        <v>0.0008217592592592027</v>
      </c>
      <c r="F71" s="362">
        <v>0.00045138888888895945</v>
      </c>
      <c r="G71" s="375">
        <v>0.007256944444444358</v>
      </c>
      <c r="H71" s="376">
        <v>9</v>
      </c>
      <c r="I71" s="367">
        <f t="shared" si="3"/>
        <v>0.003078703703703667</v>
      </c>
      <c r="J71" s="284">
        <v>5</v>
      </c>
    </row>
    <row r="72" spans="1:10" ht="11.25">
      <c r="A72" s="386" t="s">
        <v>25</v>
      </c>
      <c r="B72" s="381">
        <v>0.00318287037037035</v>
      </c>
      <c r="C72" s="267">
        <v>0.000891203703703769</v>
      </c>
      <c r="D72" s="267">
        <v>0.0007407407407407085</v>
      </c>
      <c r="E72" s="267">
        <v>0.0009722222222221522</v>
      </c>
      <c r="F72" s="359">
        <v>0.0005208333333333037</v>
      </c>
      <c r="G72" s="373">
        <v>0.006307870370370283</v>
      </c>
      <c r="H72" s="374">
        <v>5</v>
      </c>
      <c r="I72" s="366">
        <f t="shared" si="3"/>
        <v>0.0031249999999999334</v>
      </c>
      <c r="J72" s="285">
        <v>6</v>
      </c>
    </row>
    <row r="73" spans="1:10" ht="11.25">
      <c r="A73" s="387" t="s">
        <v>9</v>
      </c>
      <c r="B73" s="382">
        <v>0.004618055555555611</v>
      </c>
      <c r="C73" s="259">
        <v>0.0010185185185184187</v>
      </c>
      <c r="D73" s="259">
        <v>0.0006250000000000422</v>
      </c>
      <c r="E73" s="259">
        <v>0.0009953703703703964</v>
      </c>
      <c r="F73" s="360">
        <v>0.000497685185185115</v>
      </c>
      <c r="G73" s="375">
        <v>0.007754629629629584</v>
      </c>
      <c r="H73" s="376">
        <v>12</v>
      </c>
      <c r="I73" s="367">
        <f t="shared" si="3"/>
        <v>0.0031365740740739723</v>
      </c>
      <c r="J73" s="284">
        <v>7</v>
      </c>
    </row>
    <row r="74" spans="1:10" ht="11.25">
      <c r="A74" s="386" t="s">
        <v>15</v>
      </c>
      <c r="B74" s="381">
        <v>0.004131944444444313</v>
      </c>
      <c r="C74" s="267">
        <v>0.0011342592592593626</v>
      </c>
      <c r="D74" s="281">
        <v>0.0006249999999999867</v>
      </c>
      <c r="E74" s="267">
        <v>0.000891203703703658</v>
      </c>
      <c r="F74" s="359">
        <v>0.0005092592592592649</v>
      </c>
      <c r="G74" s="373">
        <v>0.007291666666666585</v>
      </c>
      <c r="H74" s="374">
        <v>10</v>
      </c>
      <c r="I74" s="366">
        <f t="shared" si="3"/>
        <v>0.003159722222222272</v>
      </c>
      <c r="J74" s="285">
        <v>8</v>
      </c>
    </row>
    <row r="75" spans="1:10" ht="11.25">
      <c r="A75" s="387" t="s">
        <v>6</v>
      </c>
      <c r="B75" s="382">
        <v>0.0031365740740740278</v>
      </c>
      <c r="C75" s="282"/>
      <c r="D75" s="282"/>
      <c r="E75" s="282"/>
      <c r="F75" s="64"/>
      <c r="G75" s="375">
        <v>0.006319444444444433</v>
      </c>
      <c r="H75" s="376">
        <v>6</v>
      </c>
      <c r="I75" s="367">
        <f t="shared" si="3"/>
        <v>0.0031828703703704053</v>
      </c>
      <c r="J75" s="284">
        <v>9</v>
      </c>
    </row>
    <row r="76" spans="1:10" ht="11.25">
      <c r="A76" s="386" t="s">
        <v>3</v>
      </c>
      <c r="B76" s="381">
        <v>0.004259259259259296</v>
      </c>
      <c r="C76" s="281">
        <v>0.0009490740740740744</v>
      </c>
      <c r="D76" s="267">
        <v>0.0006481481481480644</v>
      </c>
      <c r="E76" s="267">
        <v>0.0011458333333332904</v>
      </c>
      <c r="F76" s="359">
        <v>0.0005208333333335258</v>
      </c>
      <c r="G76" s="373">
        <v>0.007523148148148251</v>
      </c>
      <c r="H76" s="374">
        <v>11</v>
      </c>
      <c r="I76" s="366">
        <f t="shared" si="3"/>
        <v>0.003263888888888955</v>
      </c>
      <c r="J76" s="285">
        <v>10</v>
      </c>
    </row>
    <row r="77" spans="1:10" ht="11.25">
      <c r="A77" s="387" t="s">
        <v>17</v>
      </c>
      <c r="B77" s="382">
        <v>0.003229166666666672</v>
      </c>
      <c r="C77" s="259">
        <v>0.0011574074074073848</v>
      </c>
      <c r="D77" s="259">
        <v>0.0006712962962963087</v>
      </c>
      <c r="E77" s="259">
        <v>0.0009490740740740744</v>
      </c>
      <c r="F77" s="360">
        <v>0.0005092592592592649</v>
      </c>
      <c r="G77" s="375">
        <v>0.006516203703703705</v>
      </c>
      <c r="H77" s="376">
        <v>7</v>
      </c>
      <c r="I77" s="367">
        <f t="shared" si="3"/>
        <v>0.0032870370370370328</v>
      </c>
      <c r="J77" s="284">
        <v>11</v>
      </c>
    </row>
    <row r="78" spans="1:10" ht="11.25">
      <c r="A78" s="386" t="s">
        <v>16</v>
      </c>
      <c r="B78" s="381">
        <v>0.0033796296296296213</v>
      </c>
      <c r="C78" s="267">
        <v>0.0010763888888888906</v>
      </c>
      <c r="D78" s="267">
        <v>0.0007407407407407085</v>
      </c>
      <c r="E78" s="267">
        <v>0.000983796296296302</v>
      </c>
      <c r="F78" s="359">
        <v>0.0004976851851851705</v>
      </c>
      <c r="G78" s="373">
        <v>0.006678240740740693</v>
      </c>
      <c r="H78" s="374">
        <v>8</v>
      </c>
      <c r="I78" s="366">
        <f t="shared" si="3"/>
        <v>0.0032986111111110716</v>
      </c>
      <c r="J78" s="285">
        <v>12</v>
      </c>
    </row>
    <row r="79" spans="1:10" ht="11.25">
      <c r="A79" s="387" t="s">
        <v>14</v>
      </c>
      <c r="B79" s="382">
        <v>0.006365740740740755</v>
      </c>
      <c r="C79" s="259">
        <v>0.000995370370370341</v>
      </c>
      <c r="D79" s="259">
        <v>0.0007638888888888973</v>
      </c>
      <c r="E79" s="259">
        <v>0.001087962962962985</v>
      </c>
      <c r="F79" s="360">
        <v>0.0005439814814814925</v>
      </c>
      <c r="G79" s="375">
        <v>0.00975694444444447</v>
      </c>
      <c r="H79" s="376">
        <v>15</v>
      </c>
      <c r="I79" s="367">
        <f t="shared" si="3"/>
        <v>0.0033912037037037157</v>
      </c>
      <c r="J79" s="284">
        <v>13</v>
      </c>
    </row>
    <row r="80" spans="1:10" ht="11.25">
      <c r="A80" s="386" t="s">
        <v>24</v>
      </c>
      <c r="B80" s="381">
        <v>0.004259259259259296</v>
      </c>
      <c r="C80" s="267">
        <v>0.0014699074074074892</v>
      </c>
      <c r="D80" s="267">
        <v>0.0007986111111110139</v>
      </c>
      <c r="E80" s="267">
        <v>0.0018981481481481488</v>
      </c>
      <c r="F80" s="359">
        <v>0.0005787037037037038</v>
      </c>
      <c r="G80" s="373">
        <v>0.009004629629629652</v>
      </c>
      <c r="H80" s="374">
        <v>13</v>
      </c>
      <c r="I80" s="366">
        <f t="shared" si="3"/>
        <v>0.004745370370370356</v>
      </c>
      <c r="J80" s="285">
        <v>14</v>
      </c>
    </row>
    <row r="81" spans="1:10" ht="11.25">
      <c r="A81" s="387" t="s">
        <v>2</v>
      </c>
      <c r="B81" s="382">
        <v>0.004062499999999969</v>
      </c>
      <c r="C81" s="259">
        <v>0.001180555555555629</v>
      </c>
      <c r="D81" s="259">
        <v>0.0017939814814813548</v>
      </c>
      <c r="E81" s="259">
        <v>0.0014467592592593004</v>
      </c>
      <c r="F81" s="360">
        <v>0.0007291666666666696</v>
      </c>
      <c r="G81" s="375">
        <v>0.009212962962962923</v>
      </c>
      <c r="H81" s="376">
        <v>14</v>
      </c>
      <c r="I81" s="367">
        <f t="shared" si="3"/>
        <v>0.005150462962962954</v>
      </c>
      <c r="J81" s="284">
        <v>15</v>
      </c>
    </row>
    <row r="82" spans="1:10" ht="11.25">
      <c r="A82" s="388" t="s">
        <v>7</v>
      </c>
      <c r="B82" s="383">
        <v>0.0040972222222221966</v>
      </c>
      <c r="C82" s="270">
        <v>0.0012615740740741233</v>
      </c>
      <c r="D82" s="270">
        <v>0.0010648148148147962</v>
      </c>
      <c r="E82" s="270">
        <v>0.004745370370370372</v>
      </c>
      <c r="F82" s="363">
        <v>0.0006481481481481199</v>
      </c>
      <c r="G82" s="377">
        <v>0.011817129629629608</v>
      </c>
      <c r="H82" s="378">
        <v>16</v>
      </c>
      <c r="I82" s="368">
        <f t="shared" si="3"/>
        <v>0.0077199074074074114</v>
      </c>
      <c r="J82" s="289">
        <v>16</v>
      </c>
    </row>
  </sheetData>
  <printOptions/>
  <pageMargins left="0.75" right="0.75" top="1" bottom="1" header="0.4921259845" footer="0.4921259845"/>
  <pageSetup fitToHeight="1" fitToWidth="1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0"/>
  <sheetViews>
    <sheetView workbookViewId="0" topLeftCell="A1">
      <selection activeCell="O1" sqref="O1"/>
    </sheetView>
  </sheetViews>
  <sheetFormatPr defaultColWidth="9.140625" defaultRowHeight="12.75"/>
  <sheetData>
    <row r="1" ht="15.75">
      <c r="A1" s="76" t="s">
        <v>37</v>
      </c>
    </row>
    <row r="2" ht="12.75">
      <c r="A2" s="13"/>
    </row>
    <row r="3" ht="12.75">
      <c r="A3" s="175" t="s">
        <v>188</v>
      </c>
    </row>
    <row r="4" ht="12.75">
      <c r="A4" s="175" t="s">
        <v>78</v>
      </c>
    </row>
    <row r="5" ht="12.75">
      <c r="A5" s="175"/>
    </row>
    <row r="6" s="393" customFormat="1" ht="13.5">
      <c r="A6" s="392" t="s">
        <v>124</v>
      </c>
    </row>
    <row r="7" ht="13.5">
      <c r="A7" s="391" t="s">
        <v>125</v>
      </c>
    </row>
    <row r="8" ht="13.5">
      <c r="A8" s="390" t="s">
        <v>126</v>
      </c>
    </row>
    <row r="9" ht="13.5">
      <c r="A9" s="389" t="s">
        <v>127</v>
      </c>
    </row>
    <row r="10" ht="13.5">
      <c r="A10" s="390" t="s">
        <v>128</v>
      </c>
    </row>
    <row r="11" ht="13.5">
      <c r="A11" s="389" t="s">
        <v>129</v>
      </c>
    </row>
    <row r="12" ht="13.5">
      <c r="A12" s="390" t="s">
        <v>130</v>
      </c>
    </row>
    <row r="13" ht="13.5">
      <c r="A13" s="389" t="s">
        <v>131</v>
      </c>
    </row>
    <row r="14" ht="13.5">
      <c r="A14" s="390" t="s">
        <v>132</v>
      </c>
    </row>
    <row r="15" ht="13.5">
      <c r="A15" s="389" t="s">
        <v>133</v>
      </c>
    </row>
    <row r="16" ht="13.5">
      <c r="A16" s="390" t="s">
        <v>134</v>
      </c>
    </row>
    <row r="17" ht="13.5">
      <c r="A17" s="389" t="s">
        <v>135</v>
      </c>
    </row>
    <row r="18" ht="13.5">
      <c r="A18" s="390" t="s">
        <v>136</v>
      </c>
    </row>
    <row r="19" ht="13.5">
      <c r="A19" s="389" t="s">
        <v>137</v>
      </c>
    </row>
    <row r="21" s="393" customFormat="1" ht="13.5">
      <c r="A21" s="392" t="s">
        <v>138</v>
      </c>
    </row>
    <row r="22" ht="13.5">
      <c r="A22" s="391" t="s">
        <v>139</v>
      </c>
    </row>
    <row r="23" ht="13.5">
      <c r="A23" s="390" t="s">
        <v>140</v>
      </c>
    </row>
    <row r="24" ht="13.5">
      <c r="A24" s="389" t="s">
        <v>141</v>
      </c>
    </row>
    <row r="25" ht="13.5">
      <c r="A25" s="390" t="s">
        <v>142</v>
      </c>
    </row>
    <row r="26" ht="13.5">
      <c r="A26" s="389" t="s">
        <v>143</v>
      </c>
    </row>
    <row r="27" ht="13.5">
      <c r="A27" s="390" t="s">
        <v>144</v>
      </c>
    </row>
    <row r="28" ht="13.5">
      <c r="A28" s="389" t="s">
        <v>145</v>
      </c>
    </row>
    <row r="29" ht="13.5">
      <c r="A29" s="390" t="s">
        <v>146</v>
      </c>
    </row>
    <row r="30" ht="13.5">
      <c r="A30" s="389" t="s">
        <v>147</v>
      </c>
    </row>
    <row r="31" ht="13.5">
      <c r="A31" s="390" t="s">
        <v>148</v>
      </c>
    </row>
    <row r="32" ht="13.5">
      <c r="A32" s="389" t="s">
        <v>149</v>
      </c>
    </row>
    <row r="33" ht="13.5">
      <c r="A33" s="390" t="s">
        <v>150</v>
      </c>
    </row>
    <row r="34" ht="13.5">
      <c r="A34" s="389" t="s">
        <v>151</v>
      </c>
    </row>
    <row r="35" ht="13.5">
      <c r="A35" s="390" t="s">
        <v>152</v>
      </c>
    </row>
    <row r="36" ht="13.5">
      <c r="A36" s="389" t="s">
        <v>153</v>
      </c>
    </row>
    <row r="37" ht="13.5">
      <c r="A37" s="390" t="s">
        <v>154</v>
      </c>
    </row>
    <row r="38" ht="13.5">
      <c r="A38" s="389" t="s">
        <v>155</v>
      </c>
    </row>
    <row r="39" ht="13.5">
      <c r="A39" s="390" t="s">
        <v>156</v>
      </c>
    </row>
    <row r="40" ht="13.5">
      <c r="A40" s="389" t="s">
        <v>157</v>
      </c>
    </row>
    <row r="41" ht="13.5">
      <c r="A41" s="390" t="s">
        <v>158</v>
      </c>
    </row>
    <row r="42" ht="13.5">
      <c r="A42" s="389" t="s">
        <v>159</v>
      </c>
    </row>
    <row r="43" ht="13.5">
      <c r="A43" s="390" t="s">
        <v>160</v>
      </c>
    </row>
    <row r="44" ht="13.5">
      <c r="A44" s="389" t="s">
        <v>161</v>
      </c>
    </row>
    <row r="45" ht="13.5">
      <c r="A45" s="390" t="s">
        <v>162</v>
      </c>
    </row>
    <row r="46" ht="13.5">
      <c r="A46" s="389" t="s">
        <v>163</v>
      </c>
    </row>
    <row r="47" ht="13.5">
      <c r="A47" s="390" t="s">
        <v>164</v>
      </c>
    </row>
    <row r="48" ht="13.5">
      <c r="A48" s="389" t="s">
        <v>165</v>
      </c>
    </row>
    <row r="49" ht="13.5">
      <c r="A49" s="390" t="s">
        <v>166</v>
      </c>
    </row>
    <row r="50" ht="13.5">
      <c r="A50" s="389" t="s">
        <v>167</v>
      </c>
    </row>
    <row r="51" ht="13.5">
      <c r="A51" s="390" t="s">
        <v>168</v>
      </c>
    </row>
    <row r="52" ht="13.5">
      <c r="A52" s="389" t="s">
        <v>169</v>
      </c>
    </row>
    <row r="53" ht="13.5">
      <c r="A53" s="390" t="s">
        <v>170</v>
      </c>
    </row>
    <row r="54" ht="13.5">
      <c r="A54" s="389" t="s">
        <v>171</v>
      </c>
    </row>
    <row r="55" ht="13.5">
      <c r="A55" s="390" t="s">
        <v>172</v>
      </c>
    </row>
    <row r="56" ht="13.5">
      <c r="A56" s="389" t="s">
        <v>173</v>
      </c>
    </row>
    <row r="57" ht="13.5">
      <c r="A57" s="390" t="s">
        <v>174</v>
      </c>
    </row>
    <row r="58" ht="13.5">
      <c r="A58" s="389" t="s">
        <v>175</v>
      </c>
    </row>
    <row r="59" ht="13.5">
      <c r="A59" s="390" t="s">
        <v>176</v>
      </c>
    </row>
    <row r="60" ht="13.5">
      <c r="A60" s="389" t="s">
        <v>177</v>
      </c>
    </row>
    <row r="61" ht="13.5">
      <c r="A61" s="390" t="s">
        <v>178</v>
      </c>
    </row>
    <row r="62" ht="13.5">
      <c r="A62" s="389" t="s">
        <v>179</v>
      </c>
    </row>
    <row r="63" ht="13.5">
      <c r="A63" s="390" t="s">
        <v>180</v>
      </c>
    </row>
    <row r="64" ht="13.5">
      <c r="A64" s="389" t="s">
        <v>181</v>
      </c>
    </row>
    <row r="65" ht="13.5">
      <c r="A65" s="390" t="s">
        <v>182</v>
      </c>
    </row>
    <row r="66" ht="13.5">
      <c r="A66" s="389" t="s">
        <v>183</v>
      </c>
    </row>
    <row r="67" ht="13.5">
      <c r="A67" s="390" t="s">
        <v>184</v>
      </c>
    </row>
    <row r="68" ht="13.5">
      <c r="A68" s="389" t="s">
        <v>185</v>
      </c>
    </row>
    <row r="69" ht="13.5">
      <c r="A69" s="390" t="s">
        <v>186</v>
      </c>
    </row>
    <row r="70" ht="13.5">
      <c r="A70" s="389" t="s">
        <v>187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A4"/>
    </sheetView>
  </sheetViews>
  <sheetFormatPr defaultColWidth="9.140625" defaultRowHeight="12.75"/>
  <cols>
    <col min="1" max="1" width="4.421875" style="174" customWidth="1"/>
    <col min="2" max="2" width="11.28125" style="0" customWidth="1"/>
    <col min="3" max="3" width="12.28125" style="170" customWidth="1"/>
    <col min="4" max="4" width="4.57421875" style="171" bestFit="1" customWidth="1"/>
    <col min="5" max="5" width="7.00390625" style="171" bestFit="1" customWidth="1"/>
    <col min="6" max="6" width="12.28125" style="172" bestFit="1" customWidth="1"/>
    <col min="7" max="7" width="4.57421875" style="171" customWidth="1"/>
    <col min="8" max="8" width="7.00390625" style="171" bestFit="1" customWidth="1"/>
    <col min="9" max="9" width="10.7109375" style="173" customWidth="1"/>
  </cols>
  <sheetData>
    <row r="1" spans="1:10" s="13" customFormat="1" ht="15.75">
      <c r="A1" s="76" t="s">
        <v>37</v>
      </c>
      <c r="C1" s="108"/>
      <c r="D1" s="109"/>
      <c r="E1" s="109"/>
      <c r="F1" s="110"/>
      <c r="G1" s="109"/>
      <c r="H1" s="111"/>
      <c r="I1" s="112"/>
      <c r="J1" s="113"/>
    </row>
    <row r="2" spans="3:10" s="13" customFormat="1" ht="11.25">
      <c r="C2" s="108"/>
      <c r="D2" s="109"/>
      <c r="E2" s="109"/>
      <c r="F2" s="110"/>
      <c r="G2" s="109"/>
      <c r="H2" s="111"/>
      <c r="I2" s="112"/>
      <c r="J2" s="113"/>
    </row>
    <row r="3" spans="1:10" s="13" customFormat="1" ht="12">
      <c r="A3" s="175" t="s">
        <v>40</v>
      </c>
      <c r="C3" s="108"/>
      <c r="D3" s="109"/>
      <c r="E3" s="109"/>
      <c r="F3" s="110"/>
      <c r="G3" s="109"/>
      <c r="H3" s="111"/>
      <c r="I3" s="112"/>
      <c r="J3" s="113"/>
    </row>
    <row r="4" spans="1:10" s="13" customFormat="1" ht="12">
      <c r="A4" s="175" t="s">
        <v>78</v>
      </c>
      <c r="C4" s="108"/>
      <c r="D4" s="109"/>
      <c r="E4" s="109"/>
      <c r="F4" s="110"/>
      <c r="G4" s="109"/>
      <c r="H4" s="111"/>
      <c r="I4" s="112"/>
      <c r="J4" s="113"/>
    </row>
    <row r="5" spans="3:10" s="13" customFormat="1" ht="11.25">
      <c r="C5" s="108"/>
      <c r="D5" s="109"/>
      <c r="E5" s="109"/>
      <c r="F5" s="110"/>
      <c r="G5" s="109"/>
      <c r="H5" s="111"/>
      <c r="I5" s="112"/>
      <c r="J5" s="113"/>
    </row>
    <row r="6" spans="1:9" s="121" customFormat="1" ht="11.25">
      <c r="A6" s="114" t="s">
        <v>41</v>
      </c>
      <c r="B6" s="115" t="s">
        <v>0</v>
      </c>
      <c r="C6" s="116" t="s">
        <v>42</v>
      </c>
      <c r="D6" s="117"/>
      <c r="E6" s="118" t="s">
        <v>43</v>
      </c>
      <c r="F6" s="119" t="s">
        <v>44</v>
      </c>
      <c r="G6" s="117"/>
      <c r="H6" s="118" t="s">
        <v>43</v>
      </c>
      <c r="I6" s="120" t="s">
        <v>29</v>
      </c>
    </row>
    <row r="7" spans="1:10" s="121" customFormat="1" ht="11.25">
      <c r="A7" s="122" t="s">
        <v>45</v>
      </c>
      <c r="B7" s="123" t="s">
        <v>11</v>
      </c>
      <c r="C7" s="56">
        <v>0.011527777777777777</v>
      </c>
      <c r="D7" s="124" t="s">
        <v>45</v>
      </c>
      <c r="E7" s="125">
        <f aca="true" t="shared" si="0" ref="E7:E31">+C7/2.5</f>
        <v>0.004611111111111111</v>
      </c>
      <c r="F7" s="126">
        <v>0.012604166666666666</v>
      </c>
      <c r="G7" s="124" t="s">
        <v>46</v>
      </c>
      <c r="H7" s="125">
        <f aca="true" t="shared" si="1" ref="H7:H24">+F7/2.6</f>
        <v>0.00484775641025641</v>
      </c>
      <c r="I7" s="127">
        <f aca="true" t="shared" si="2" ref="I7:I24">+C7+F7</f>
        <v>0.024131944444444442</v>
      </c>
      <c r="J7" s="128"/>
    </row>
    <row r="8" spans="1:10" s="121" customFormat="1" ht="11.25">
      <c r="A8" s="129" t="s">
        <v>47</v>
      </c>
      <c r="B8" s="130" t="s">
        <v>12</v>
      </c>
      <c r="C8" s="131">
        <v>0.01383101851851852</v>
      </c>
      <c r="D8" s="132" t="s">
        <v>46</v>
      </c>
      <c r="E8" s="133">
        <f t="shared" si="0"/>
        <v>0.005532407407407408</v>
      </c>
      <c r="F8" s="134">
        <v>0.011481481481481483</v>
      </c>
      <c r="G8" s="132" t="s">
        <v>45</v>
      </c>
      <c r="H8" s="133">
        <f t="shared" si="1"/>
        <v>0.0044159544159544165</v>
      </c>
      <c r="I8" s="135">
        <f t="shared" si="2"/>
        <v>0.0253125</v>
      </c>
      <c r="J8" s="128"/>
    </row>
    <row r="9" spans="1:10" s="121" customFormat="1" ht="11.25">
      <c r="A9" s="136" t="s">
        <v>48</v>
      </c>
      <c r="B9" s="137" t="s">
        <v>20</v>
      </c>
      <c r="C9" s="138">
        <v>0.013101851851851852</v>
      </c>
      <c r="D9" s="139" t="s">
        <v>47</v>
      </c>
      <c r="E9" s="140">
        <f t="shared" si="0"/>
        <v>0.005240740740740741</v>
      </c>
      <c r="F9" s="141">
        <v>0.01224537037037037</v>
      </c>
      <c r="G9" s="139" t="s">
        <v>48</v>
      </c>
      <c r="H9" s="140">
        <f t="shared" si="1"/>
        <v>0.004709757834757834</v>
      </c>
      <c r="I9" s="142">
        <f t="shared" si="2"/>
        <v>0.025347222222222222</v>
      </c>
      <c r="J9" s="128"/>
    </row>
    <row r="10" spans="1:10" s="121" customFormat="1" ht="11.25">
      <c r="A10" s="129" t="s">
        <v>49</v>
      </c>
      <c r="B10" s="130" t="s">
        <v>23</v>
      </c>
      <c r="C10" s="131">
        <v>0.013229166666666667</v>
      </c>
      <c r="D10" s="132" t="s">
        <v>48</v>
      </c>
      <c r="E10" s="133">
        <f t="shared" si="0"/>
        <v>0.005291666666666667</v>
      </c>
      <c r="F10" s="143">
        <v>0.01224537037037037</v>
      </c>
      <c r="G10" s="132" t="s">
        <v>48</v>
      </c>
      <c r="H10" s="133">
        <f t="shared" si="1"/>
        <v>0.004709757834757834</v>
      </c>
      <c r="I10" s="135">
        <f t="shared" si="2"/>
        <v>0.02547453703703704</v>
      </c>
      <c r="J10" s="128"/>
    </row>
    <row r="11" spans="1:10" s="121" customFormat="1" ht="11.25">
      <c r="A11" s="136" t="s">
        <v>46</v>
      </c>
      <c r="B11" s="137" t="s">
        <v>17</v>
      </c>
      <c r="C11" s="138">
        <v>0.013680555555555555</v>
      </c>
      <c r="D11" s="139" t="s">
        <v>49</v>
      </c>
      <c r="E11" s="140">
        <f t="shared" si="0"/>
        <v>0.005472222222222222</v>
      </c>
      <c r="F11" s="141">
        <v>0.011886574074074075</v>
      </c>
      <c r="G11" s="139" t="s">
        <v>47</v>
      </c>
      <c r="H11" s="140">
        <f t="shared" si="1"/>
        <v>0.00457175925925926</v>
      </c>
      <c r="I11" s="142">
        <f t="shared" si="2"/>
        <v>0.02556712962962963</v>
      </c>
      <c r="J11" s="128"/>
    </row>
    <row r="12" spans="1:10" s="121" customFormat="1" ht="11.25">
      <c r="A12" s="129" t="s">
        <v>50</v>
      </c>
      <c r="B12" s="130" t="s">
        <v>19</v>
      </c>
      <c r="C12" s="131">
        <v>0.014814814814814814</v>
      </c>
      <c r="D12" s="132" t="s">
        <v>51</v>
      </c>
      <c r="E12" s="133">
        <f t="shared" si="0"/>
        <v>0.005925925925925926</v>
      </c>
      <c r="F12" s="143">
        <v>0.013587962962962963</v>
      </c>
      <c r="G12" s="132" t="s">
        <v>50</v>
      </c>
      <c r="H12" s="133">
        <f t="shared" si="1"/>
        <v>0.005226139601139601</v>
      </c>
      <c r="I12" s="135">
        <f t="shared" si="2"/>
        <v>0.028402777777777777</v>
      </c>
      <c r="J12" s="128"/>
    </row>
    <row r="13" spans="1:10" s="121" customFormat="1" ht="11.25">
      <c r="A13" s="136" t="s">
        <v>52</v>
      </c>
      <c r="B13" s="137" t="s">
        <v>25</v>
      </c>
      <c r="C13" s="138">
        <v>0.014513888888888889</v>
      </c>
      <c r="D13" s="139" t="s">
        <v>53</v>
      </c>
      <c r="E13" s="140">
        <f t="shared" si="0"/>
        <v>0.005805555555555555</v>
      </c>
      <c r="F13" s="141">
        <v>0.013900462962962962</v>
      </c>
      <c r="G13" s="139" t="s">
        <v>53</v>
      </c>
      <c r="H13" s="140">
        <f t="shared" si="1"/>
        <v>0.005346331908831908</v>
      </c>
      <c r="I13" s="142">
        <f t="shared" si="2"/>
        <v>0.02841435185185185</v>
      </c>
      <c r="J13" s="128"/>
    </row>
    <row r="14" spans="1:10" s="121" customFormat="1" ht="11.25">
      <c r="A14" s="129" t="s">
        <v>53</v>
      </c>
      <c r="B14" s="130" t="s">
        <v>13</v>
      </c>
      <c r="C14" s="131">
        <v>0.01480324074074074</v>
      </c>
      <c r="D14" s="132" t="s">
        <v>54</v>
      </c>
      <c r="E14" s="133">
        <f t="shared" si="0"/>
        <v>0.005921296296296296</v>
      </c>
      <c r="F14" s="143">
        <v>0.01375</v>
      </c>
      <c r="G14" s="132" t="s">
        <v>52</v>
      </c>
      <c r="H14" s="133">
        <f t="shared" si="1"/>
        <v>0.005288461538461538</v>
      </c>
      <c r="I14" s="135">
        <f t="shared" si="2"/>
        <v>0.02855324074074074</v>
      </c>
      <c r="J14" s="128"/>
    </row>
    <row r="15" spans="1:10" s="121" customFormat="1" ht="11.25">
      <c r="A15" s="136" t="s">
        <v>54</v>
      </c>
      <c r="B15" s="137" t="s">
        <v>18</v>
      </c>
      <c r="C15" s="138">
        <v>0.014467592592592593</v>
      </c>
      <c r="D15" s="139" t="s">
        <v>52</v>
      </c>
      <c r="E15" s="140">
        <f t="shared" si="0"/>
        <v>0.005787037037037037</v>
      </c>
      <c r="F15" s="75">
        <v>0.014537037037037038</v>
      </c>
      <c r="G15" s="139" t="s">
        <v>55</v>
      </c>
      <c r="H15" s="140">
        <f t="shared" si="1"/>
        <v>0.005591168091168091</v>
      </c>
      <c r="I15" s="142">
        <f t="shared" si="2"/>
        <v>0.02900462962962963</v>
      </c>
      <c r="J15" s="128"/>
    </row>
    <row r="16" spans="1:10" s="121" customFormat="1" ht="11.25">
      <c r="A16" s="129" t="s">
        <v>51</v>
      </c>
      <c r="B16" s="130" t="s">
        <v>26</v>
      </c>
      <c r="C16" s="131">
        <v>0.016724537037037034</v>
      </c>
      <c r="D16" s="132" t="s">
        <v>56</v>
      </c>
      <c r="E16" s="133">
        <f t="shared" si="0"/>
        <v>0.006689814814814813</v>
      </c>
      <c r="F16" s="143">
        <v>0.014432870370370372</v>
      </c>
      <c r="G16" s="132" t="s">
        <v>57</v>
      </c>
      <c r="H16" s="133">
        <f t="shared" si="1"/>
        <v>0.005551103988603989</v>
      </c>
      <c r="I16" s="135">
        <f t="shared" si="2"/>
        <v>0.031157407407407404</v>
      </c>
      <c r="J16" s="128"/>
    </row>
    <row r="17" spans="1:10" s="121" customFormat="1" ht="11.25">
      <c r="A17" s="136" t="s">
        <v>57</v>
      </c>
      <c r="B17" s="137" t="s">
        <v>5</v>
      </c>
      <c r="C17" s="138">
        <v>0.016944444444444443</v>
      </c>
      <c r="D17" s="139" t="s">
        <v>58</v>
      </c>
      <c r="E17" s="140">
        <f t="shared" si="0"/>
        <v>0.006777777777777777</v>
      </c>
      <c r="F17" s="141">
        <v>0.014351851851851852</v>
      </c>
      <c r="G17" s="139" t="s">
        <v>51</v>
      </c>
      <c r="H17" s="140">
        <f t="shared" si="1"/>
        <v>0.00551994301994302</v>
      </c>
      <c r="I17" s="142">
        <f t="shared" si="2"/>
        <v>0.031296296296296294</v>
      </c>
      <c r="J17" s="128"/>
    </row>
    <row r="18" spans="1:10" s="121" customFormat="1" ht="11.25">
      <c r="A18" s="129" t="s">
        <v>55</v>
      </c>
      <c r="B18" s="130" t="s">
        <v>8</v>
      </c>
      <c r="C18" s="131">
        <v>0.01605324074074074</v>
      </c>
      <c r="D18" s="132" t="s">
        <v>59</v>
      </c>
      <c r="E18" s="133">
        <f t="shared" si="0"/>
        <v>0.006421296296296296</v>
      </c>
      <c r="F18" s="143">
        <v>0.01587962962962963</v>
      </c>
      <c r="G18" s="132" t="s">
        <v>59</v>
      </c>
      <c r="H18" s="133">
        <f t="shared" si="1"/>
        <v>0.006107549857549857</v>
      </c>
      <c r="I18" s="135">
        <f t="shared" si="2"/>
        <v>0.03193287037037037</v>
      </c>
      <c r="J18" s="128"/>
    </row>
    <row r="19" spans="1:10" s="121" customFormat="1" ht="11.25">
      <c r="A19" s="136" t="s">
        <v>59</v>
      </c>
      <c r="B19" s="137" t="s">
        <v>6</v>
      </c>
      <c r="C19" s="138">
        <v>0.01596064814814815</v>
      </c>
      <c r="D19" s="139" t="s">
        <v>55</v>
      </c>
      <c r="E19" s="140">
        <f t="shared" si="0"/>
        <v>0.0063842592592592605</v>
      </c>
      <c r="F19" s="141">
        <v>0.016875</v>
      </c>
      <c r="G19" s="139" t="s">
        <v>56</v>
      </c>
      <c r="H19" s="140">
        <f t="shared" si="1"/>
        <v>0.006490384615384616</v>
      </c>
      <c r="I19" s="142">
        <f t="shared" si="2"/>
        <v>0.032835648148148155</v>
      </c>
      <c r="J19" s="128"/>
    </row>
    <row r="20" spans="1:10" s="121" customFormat="1" ht="11.25">
      <c r="A20" s="129" t="s">
        <v>56</v>
      </c>
      <c r="B20" s="130" t="s">
        <v>9</v>
      </c>
      <c r="C20" s="131">
        <v>0.015335648148148147</v>
      </c>
      <c r="D20" s="132" t="s">
        <v>57</v>
      </c>
      <c r="E20" s="133">
        <f t="shared" si="0"/>
        <v>0.006134259259259259</v>
      </c>
      <c r="F20" s="143">
        <v>0.019537037037037037</v>
      </c>
      <c r="G20" s="132" t="s">
        <v>60</v>
      </c>
      <c r="H20" s="133">
        <f t="shared" si="1"/>
        <v>0.007514245014245014</v>
      </c>
      <c r="I20" s="135">
        <f t="shared" si="2"/>
        <v>0.03487268518518519</v>
      </c>
      <c r="J20" s="128"/>
    </row>
    <row r="21" spans="1:10" s="121" customFormat="1" ht="11.25">
      <c r="A21" s="136" t="s">
        <v>58</v>
      </c>
      <c r="B21" s="137" t="s">
        <v>2</v>
      </c>
      <c r="C21" s="138">
        <v>0.022164351851851852</v>
      </c>
      <c r="D21" s="139" t="s">
        <v>61</v>
      </c>
      <c r="E21" s="140">
        <f t="shared" si="0"/>
        <v>0.00886574074074074</v>
      </c>
      <c r="F21" s="141">
        <v>0.02193287037037037</v>
      </c>
      <c r="G21" s="139" t="s">
        <v>62</v>
      </c>
      <c r="H21" s="140">
        <f t="shared" si="1"/>
        <v>0.008435719373219373</v>
      </c>
      <c r="I21" s="142">
        <f t="shared" si="2"/>
        <v>0.04409722222222222</v>
      </c>
      <c r="J21" s="128"/>
    </row>
    <row r="22" spans="1:10" s="121" customFormat="1" ht="11.25">
      <c r="A22" s="129" t="s">
        <v>60</v>
      </c>
      <c r="B22" s="130" t="s">
        <v>7</v>
      </c>
      <c r="C22" s="131">
        <v>0.0215625</v>
      </c>
      <c r="D22" s="132" t="s">
        <v>62</v>
      </c>
      <c r="E22" s="133">
        <f t="shared" si="0"/>
        <v>0.008624999999999999</v>
      </c>
      <c r="F22" s="143">
        <v>0.023842592592592596</v>
      </c>
      <c r="G22" s="132" t="s">
        <v>63</v>
      </c>
      <c r="H22" s="133">
        <f t="shared" si="1"/>
        <v>0.009170227920227921</v>
      </c>
      <c r="I22" s="135">
        <f t="shared" si="2"/>
        <v>0.045405092592592594</v>
      </c>
      <c r="J22" s="128"/>
    </row>
    <row r="23" spans="1:10" s="121" customFormat="1" ht="11.25">
      <c r="A23" s="136"/>
      <c r="B23" s="137" t="s">
        <v>16</v>
      </c>
      <c r="C23" s="138">
        <v>0.01695601851851852</v>
      </c>
      <c r="D23" s="139" t="s">
        <v>64</v>
      </c>
      <c r="E23" s="140">
        <f t="shared" si="0"/>
        <v>0.006782407407407408</v>
      </c>
      <c r="F23" s="141">
        <v>0.014224537037037037</v>
      </c>
      <c r="G23" s="139" t="s">
        <v>54</v>
      </c>
      <c r="H23" s="140">
        <f t="shared" si="1"/>
        <v>0.005470975783475784</v>
      </c>
      <c r="I23" s="142">
        <f t="shared" si="2"/>
        <v>0.03118055555555556</v>
      </c>
      <c r="J23" s="128"/>
    </row>
    <row r="24" spans="1:10" s="121" customFormat="1" ht="11.25">
      <c r="A24" s="129"/>
      <c r="B24" s="130" t="s">
        <v>4</v>
      </c>
      <c r="C24" s="131">
        <v>0.017731481481481483</v>
      </c>
      <c r="D24" s="132" t="s">
        <v>64</v>
      </c>
      <c r="E24" s="133">
        <f t="shared" si="0"/>
        <v>0.007092592592592593</v>
      </c>
      <c r="F24" s="143">
        <v>0.018599537037037036</v>
      </c>
      <c r="G24" s="132" t="s">
        <v>58</v>
      </c>
      <c r="H24" s="133">
        <f t="shared" si="1"/>
        <v>0.007153668091168091</v>
      </c>
      <c r="I24" s="135">
        <f t="shared" si="2"/>
        <v>0.03633101851851852</v>
      </c>
      <c r="J24" s="128"/>
    </row>
    <row r="25" spans="1:9" s="121" customFormat="1" ht="11.25">
      <c r="A25" s="136"/>
      <c r="B25" s="137" t="s">
        <v>21</v>
      </c>
      <c r="C25" s="138">
        <v>0.022141203703703705</v>
      </c>
      <c r="D25" s="139" t="s">
        <v>64</v>
      </c>
      <c r="E25" s="140">
        <f t="shared" si="0"/>
        <v>0.008856481481481483</v>
      </c>
      <c r="F25" s="141" t="s">
        <v>27</v>
      </c>
      <c r="G25" s="139"/>
      <c r="H25" s="140"/>
      <c r="I25" s="142"/>
    </row>
    <row r="26" spans="1:9" s="121" customFormat="1" ht="11.25">
      <c r="A26" s="129"/>
      <c r="B26" s="130" t="s">
        <v>15</v>
      </c>
      <c r="C26" s="144">
        <v>0.014212962962962962</v>
      </c>
      <c r="D26" s="132" t="s">
        <v>50</v>
      </c>
      <c r="E26" s="133">
        <f t="shared" si="0"/>
        <v>0.005685185185185185</v>
      </c>
      <c r="F26" s="143" t="s">
        <v>27</v>
      </c>
      <c r="G26" s="132"/>
      <c r="H26" s="133"/>
      <c r="I26" s="135"/>
    </row>
    <row r="27" spans="1:9" s="121" customFormat="1" ht="11.25">
      <c r="A27" s="136"/>
      <c r="B27" s="137" t="s">
        <v>24</v>
      </c>
      <c r="C27" s="138">
        <v>0.018229166666666668</v>
      </c>
      <c r="D27" s="139" t="s">
        <v>60</v>
      </c>
      <c r="E27" s="140">
        <f t="shared" si="0"/>
        <v>0.007291666666666667</v>
      </c>
      <c r="F27" s="141" t="s">
        <v>27</v>
      </c>
      <c r="G27" s="139"/>
      <c r="H27" s="140"/>
      <c r="I27" s="142"/>
    </row>
    <row r="28" spans="1:9" s="121" customFormat="1" ht="11.25">
      <c r="A28" s="129"/>
      <c r="B28" s="130" t="s">
        <v>65</v>
      </c>
      <c r="C28" s="131">
        <v>0.02207175925925926</v>
      </c>
      <c r="D28" s="132" t="s">
        <v>63</v>
      </c>
      <c r="E28" s="133">
        <f t="shared" si="0"/>
        <v>0.008828703703703703</v>
      </c>
      <c r="F28" s="143" t="s">
        <v>27</v>
      </c>
      <c r="G28" s="132"/>
      <c r="H28" s="133"/>
      <c r="I28" s="135"/>
    </row>
    <row r="29" spans="1:9" s="121" customFormat="1" ht="11.25">
      <c r="A29" s="136"/>
      <c r="B29" s="137" t="s">
        <v>66</v>
      </c>
      <c r="C29" s="138">
        <v>0.026331018518518517</v>
      </c>
      <c r="D29" s="139" t="s">
        <v>67</v>
      </c>
      <c r="E29" s="140">
        <f t="shared" si="0"/>
        <v>0.010532407407407407</v>
      </c>
      <c r="F29" s="141" t="s">
        <v>27</v>
      </c>
      <c r="G29" s="139"/>
      <c r="H29" s="140"/>
      <c r="I29" s="142"/>
    </row>
    <row r="30" spans="1:9" s="121" customFormat="1" ht="11.25">
      <c r="A30" s="129"/>
      <c r="B30" s="130" t="s">
        <v>68</v>
      </c>
      <c r="C30" s="131">
        <v>0.027719907407407405</v>
      </c>
      <c r="D30" s="132" t="s">
        <v>69</v>
      </c>
      <c r="E30" s="133">
        <f t="shared" si="0"/>
        <v>0.011087962962962963</v>
      </c>
      <c r="F30" s="143" t="s">
        <v>27</v>
      </c>
      <c r="G30" s="132"/>
      <c r="H30" s="133"/>
      <c r="I30" s="135"/>
    </row>
    <row r="31" spans="1:9" s="121" customFormat="1" ht="11.25">
      <c r="A31" s="145"/>
      <c r="B31" s="146" t="s">
        <v>70</v>
      </c>
      <c r="C31" s="147">
        <v>0.03605324074074074</v>
      </c>
      <c r="D31" s="148" t="s">
        <v>71</v>
      </c>
      <c r="E31" s="149">
        <f t="shared" si="0"/>
        <v>0.014421296296296297</v>
      </c>
      <c r="F31" s="150" t="s">
        <v>27</v>
      </c>
      <c r="G31" s="148"/>
      <c r="H31" s="151"/>
      <c r="I31" s="152"/>
    </row>
    <row r="32" spans="1:9" s="121" customFormat="1" ht="11.25">
      <c r="A32" s="153"/>
      <c r="B32" s="154"/>
      <c r="C32" s="155"/>
      <c r="D32" s="156"/>
      <c r="E32" s="157"/>
      <c r="F32" s="158"/>
      <c r="G32" s="156"/>
      <c r="H32" s="156"/>
      <c r="I32" s="153"/>
    </row>
    <row r="33" spans="1:9" s="121" customFormat="1" ht="11.25">
      <c r="A33" s="159"/>
      <c r="C33" s="160"/>
      <c r="D33" s="156"/>
      <c r="E33" s="156"/>
      <c r="F33" s="158"/>
      <c r="G33" s="156"/>
      <c r="H33" s="156"/>
      <c r="I33" s="153"/>
    </row>
    <row r="34" spans="1:9" s="121" customFormat="1" ht="11.25">
      <c r="A34" s="114" t="s">
        <v>72</v>
      </c>
      <c r="B34" s="115" t="s">
        <v>0</v>
      </c>
      <c r="C34" s="116" t="s">
        <v>73</v>
      </c>
      <c r="D34" s="117"/>
      <c r="E34" s="118" t="s">
        <v>43</v>
      </c>
      <c r="F34" s="119" t="s">
        <v>74</v>
      </c>
      <c r="G34" s="117"/>
      <c r="H34" s="118" t="s">
        <v>43</v>
      </c>
      <c r="I34" s="120" t="s">
        <v>29</v>
      </c>
    </row>
    <row r="35" spans="1:9" s="121" customFormat="1" ht="11.25">
      <c r="A35" s="122" t="s">
        <v>45</v>
      </c>
      <c r="B35" s="123" t="s">
        <v>1</v>
      </c>
      <c r="C35" s="161">
        <v>0.015381944444444443</v>
      </c>
      <c r="D35" s="124" t="s">
        <v>45</v>
      </c>
      <c r="E35" s="125">
        <f aca="true" t="shared" si="3" ref="E35:E40">+C35/2.2</f>
        <v>0.006991792929292928</v>
      </c>
      <c r="F35" s="126">
        <v>0.012569444444444446</v>
      </c>
      <c r="G35" s="124" t="s">
        <v>47</v>
      </c>
      <c r="H35" s="125">
        <f>+F35/2</f>
        <v>0.006284722222222223</v>
      </c>
      <c r="I35" s="127">
        <f>+C35+F35</f>
        <v>0.027951388888888887</v>
      </c>
    </row>
    <row r="36" spans="1:9" s="121" customFormat="1" ht="11.25">
      <c r="A36" s="129" t="s">
        <v>47</v>
      </c>
      <c r="B36" s="130" t="s">
        <v>3</v>
      </c>
      <c r="C36" s="131">
        <v>0.016203703703703703</v>
      </c>
      <c r="D36" s="132" t="s">
        <v>47</v>
      </c>
      <c r="E36" s="133">
        <f t="shared" si="3"/>
        <v>0.007365319865319864</v>
      </c>
      <c r="F36" s="143">
        <v>0.01318287037037037</v>
      </c>
      <c r="G36" s="132" t="s">
        <v>48</v>
      </c>
      <c r="H36" s="133">
        <f>+F36/2</f>
        <v>0.006591435185185185</v>
      </c>
      <c r="I36" s="135">
        <f>+C36+F36</f>
        <v>0.029386574074074072</v>
      </c>
    </row>
    <row r="37" spans="1:9" s="121" customFormat="1" ht="11.25">
      <c r="A37" s="136" t="s">
        <v>48</v>
      </c>
      <c r="B37" s="137" t="s">
        <v>14</v>
      </c>
      <c r="C37" s="138">
        <v>0.017407407407407406</v>
      </c>
      <c r="D37" s="139" t="s">
        <v>48</v>
      </c>
      <c r="E37" s="140">
        <f t="shared" si="3"/>
        <v>0.00791245791245791</v>
      </c>
      <c r="F37" s="141">
        <v>0.013935185185185184</v>
      </c>
      <c r="G37" s="139" t="s">
        <v>49</v>
      </c>
      <c r="H37" s="140">
        <f>+F37/2</f>
        <v>0.006967592592592592</v>
      </c>
      <c r="I37" s="142">
        <f>+C37+F37</f>
        <v>0.03134259259259259</v>
      </c>
    </row>
    <row r="38" spans="1:9" s="121" customFormat="1" ht="11.25">
      <c r="A38" s="129"/>
      <c r="B38" s="130" t="s">
        <v>10</v>
      </c>
      <c r="C38" s="131">
        <v>0.014305555555555557</v>
      </c>
      <c r="D38" s="132" t="s">
        <v>64</v>
      </c>
      <c r="E38" s="133">
        <f t="shared" si="3"/>
        <v>0.006502525252525253</v>
      </c>
      <c r="F38" s="144">
        <v>0.01252314814814815</v>
      </c>
      <c r="G38" s="132" t="s">
        <v>45</v>
      </c>
      <c r="H38" s="133">
        <f>+F38/2</f>
        <v>0.006261574074074075</v>
      </c>
      <c r="I38" s="135">
        <f>+C38+F38</f>
        <v>0.02682870370370371</v>
      </c>
    </row>
    <row r="39" spans="1:9" s="121" customFormat="1" ht="11.25">
      <c r="A39" s="136"/>
      <c r="B39" s="137" t="s">
        <v>75</v>
      </c>
      <c r="C39" s="138">
        <v>0.03327546296296296</v>
      </c>
      <c r="D39" s="139" t="s">
        <v>49</v>
      </c>
      <c r="E39" s="140">
        <f t="shared" si="3"/>
        <v>0.015125210437710434</v>
      </c>
      <c r="F39" s="141" t="s">
        <v>27</v>
      </c>
      <c r="G39" s="139"/>
      <c r="H39" s="140"/>
      <c r="I39" s="142"/>
    </row>
    <row r="40" spans="1:9" s="121" customFormat="1" ht="11.25">
      <c r="A40" s="162"/>
      <c r="B40" s="163" t="s">
        <v>76</v>
      </c>
      <c r="C40" s="164">
        <v>0.037442129629629624</v>
      </c>
      <c r="D40" s="165" t="s">
        <v>46</v>
      </c>
      <c r="E40" s="166">
        <f t="shared" si="3"/>
        <v>0.017019149831649826</v>
      </c>
      <c r="F40" s="167" t="s">
        <v>27</v>
      </c>
      <c r="G40" s="165"/>
      <c r="H40" s="166"/>
      <c r="I40" s="168"/>
    </row>
    <row r="43" ht="12.75">
      <c r="A43" s="169" t="s">
        <v>77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I2" sqref="I2"/>
    </sheetView>
  </sheetViews>
  <sheetFormatPr defaultColWidth="9.140625" defaultRowHeight="12.75"/>
  <cols>
    <col min="1" max="1" width="4.421875" style="174" customWidth="1"/>
    <col min="2" max="2" width="11.28125" style="0" customWidth="1"/>
    <col min="3" max="3" width="12.28125" style="170" customWidth="1"/>
    <col min="4" max="4" width="4.57421875" style="171" bestFit="1" customWidth="1"/>
    <col min="5" max="5" width="7.00390625" style="171" bestFit="1" customWidth="1"/>
    <col min="6" max="6" width="12.28125" style="172" bestFit="1" customWidth="1"/>
    <col min="7" max="7" width="4.57421875" style="171" customWidth="1"/>
    <col min="8" max="8" width="7.00390625" style="171" bestFit="1" customWidth="1"/>
    <col min="9" max="9" width="10.7109375" style="173" customWidth="1"/>
  </cols>
  <sheetData>
    <row r="1" spans="1:10" s="13" customFormat="1" ht="15.75">
      <c r="A1" s="76" t="s">
        <v>37</v>
      </c>
      <c r="C1" s="108"/>
      <c r="D1" s="109"/>
      <c r="E1" s="109"/>
      <c r="F1" s="110"/>
      <c r="G1" s="109"/>
      <c r="H1" s="111"/>
      <c r="I1" s="112"/>
      <c r="J1" s="113"/>
    </row>
    <row r="2" spans="3:10" s="13" customFormat="1" ht="11.25">
      <c r="C2" s="108"/>
      <c r="D2" s="109"/>
      <c r="E2" s="109"/>
      <c r="F2" s="110"/>
      <c r="G2" s="109"/>
      <c r="H2" s="111"/>
      <c r="I2" s="112"/>
      <c r="J2" s="113"/>
    </row>
    <row r="3" spans="1:10" s="13" customFormat="1" ht="12">
      <c r="A3" s="175" t="s">
        <v>112</v>
      </c>
      <c r="C3" s="108"/>
      <c r="D3" s="109"/>
      <c r="E3" s="109"/>
      <c r="F3" s="110"/>
      <c r="G3" s="109"/>
      <c r="H3" s="111"/>
      <c r="I3" s="112"/>
      <c r="J3" s="113"/>
    </row>
    <row r="4" spans="1:10" s="13" customFormat="1" ht="12">
      <c r="A4" s="175" t="s">
        <v>113</v>
      </c>
      <c r="C4" s="108"/>
      <c r="D4" s="109"/>
      <c r="E4" s="109"/>
      <c r="F4" s="110"/>
      <c r="G4" s="109"/>
      <c r="H4" s="111"/>
      <c r="I4" s="112"/>
      <c r="J4" s="113"/>
    </row>
    <row r="5" spans="3:10" s="13" customFormat="1" ht="11.25">
      <c r="C5" s="108"/>
      <c r="D5" s="109"/>
      <c r="E5" s="109"/>
      <c r="F5" s="110"/>
      <c r="G5" s="109"/>
      <c r="H5" s="111"/>
      <c r="I5" s="112"/>
      <c r="J5" s="113"/>
    </row>
    <row r="6" ht="12.75">
      <c r="A6" s="248" t="s">
        <v>122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G13" sqref="G13"/>
    </sheetView>
  </sheetViews>
  <sheetFormatPr defaultColWidth="9.140625" defaultRowHeight="12.75"/>
  <cols>
    <col min="1" max="1" width="4.421875" style="174" customWidth="1"/>
    <col min="2" max="2" width="11.28125" style="0" customWidth="1"/>
    <col min="3" max="3" width="12.28125" style="170" customWidth="1"/>
    <col min="4" max="4" width="4.57421875" style="171" bestFit="1" customWidth="1"/>
    <col min="5" max="5" width="7.00390625" style="171" bestFit="1" customWidth="1"/>
    <col min="6" max="6" width="12.28125" style="172" bestFit="1" customWidth="1"/>
    <col min="7" max="7" width="4.57421875" style="171" customWidth="1"/>
    <col min="8" max="8" width="7.00390625" style="171" bestFit="1" customWidth="1"/>
    <col min="9" max="9" width="10.7109375" style="173" customWidth="1"/>
  </cols>
  <sheetData>
    <row r="1" spans="1:10" s="13" customFormat="1" ht="15.75">
      <c r="A1" s="76" t="s">
        <v>37</v>
      </c>
      <c r="C1" s="108"/>
      <c r="D1" s="109"/>
      <c r="E1" s="109"/>
      <c r="F1" s="110"/>
      <c r="G1" s="109"/>
      <c r="H1" s="111"/>
      <c r="I1" s="112"/>
      <c r="J1" s="113"/>
    </row>
    <row r="2" spans="3:10" s="13" customFormat="1" ht="11.25">
      <c r="C2" s="108"/>
      <c r="D2" s="109"/>
      <c r="E2" s="109"/>
      <c r="F2" s="110"/>
      <c r="G2" s="109"/>
      <c r="H2" s="111"/>
      <c r="I2" s="112"/>
      <c r="J2" s="113"/>
    </row>
    <row r="3" spans="1:10" s="13" customFormat="1" ht="12">
      <c r="A3" s="175" t="s">
        <v>123</v>
      </c>
      <c r="C3" s="108"/>
      <c r="D3" s="109"/>
      <c r="E3" s="109"/>
      <c r="F3" s="110"/>
      <c r="G3" s="109"/>
      <c r="H3" s="111"/>
      <c r="I3" s="112"/>
      <c r="J3" s="113"/>
    </row>
    <row r="4" spans="1:10" s="13" customFormat="1" ht="12">
      <c r="A4" s="175" t="s">
        <v>111</v>
      </c>
      <c r="C4" s="108"/>
      <c r="D4" s="109"/>
      <c r="E4" s="109"/>
      <c r="F4" s="110"/>
      <c r="G4" s="109"/>
      <c r="H4" s="111"/>
      <c r="I4" s="112"/>
      <c r="J4" s="113"/>
    </row>
    <row r="5" spans="3:10" s="13" customFormat="1" ht="11.25">
      <c r="C5" s="108"/>
      <c r="D5" s="109"/>
      <c r="E5" s="109"/>
      <c r="F5" s="110"/>
      <c r="G5" s="109"/>
      <c r="H5" s="111"/>
      <c r="I5" s="112"/>
      <c r="J5" s="113"/>
    </row>
    <row r="6" ht="12.75">
      <c r="A6" s="248" t="s">
        <v>114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workbookViewId="0" topLeftCell="A1">
      <pane xSplit="8" topLeftCell="I1" activePane="topRight" state="frozen"/>
      <selection pane="topLeft" activeCell="A1" sqref="A1"/>
      <selection pane="topRight" activeCell="I1" sqref="I1"/>
    </sheetView>
  </sheetViews>
  <sheetFormatPr defaultColWidth="9.140625" defaultRowHeight="12.75"/>
  <cols>
    <col min="1" max="1" width="6.421875" style="13" bestFit="1" customWidth="1"/>
    <col min="2" max="2" width="7.00390625" style="13" bestFit="1" customWidth="1"/>
    <col min="3" max="3" width="5.28125" style="13" bestFit="1" customWidth="1"/>
    <col min="4" max="4" width="6.140625" style="13" bestFit="1" customWidth="1"/>
    <col min="5" max="5" width="4.421875" style="176" bestFit="1" customWidth="1"/>
    <col min="6" max="6" width="6.140625" style="13" bestFit="1" customWidth="1"/>
    <col min="7" max="7" width="7.00390625" style="177" bestFit="1" customWidth="1"/>
    <col min="8" max="8" width="4.421875" style="113" bestFit="1" customWidth="1"/>
    <col min="9" max="9" width="4.00390625" style="13" bestFit="1" customWidth="1"/>
    <col min="10" max="10" width="7.421875" style="13" bestFit="1" customWidth="1"/>
    <col min="11" max="11" width="4.00390625" style="13" bestFit="1" customWidth="1"/>
    <col min="12" max="12" width="7.421875" style="13" bestFit="1" customWidth="1"/>
    <col min="13" max="13" width="4.00390625" style="13" bestFit="1" customWidth="1"/>
    <col min="14" max="14" width="7.421875" style="13" bestFit="1" customWidth="1"/>
    <col min="15" max="15" width="4.00390625" style="13" bestFit="1" customWidth="1"/>
    <col min="16" max="16" width="7.421875" style="13" bestFit="1" customWidth="1"/>
    <col min="17" max="17" width="4.00390625" style="13" bestFit="1" customWidth="1"/>
    <col min="18" max="18" width="7.421875" style="13" bestFit="1" customWidth="1"/>
    <col min="19" max="19" width="4.00390625" style="13" bestFit="1" customWidth="1"/>
    <col min="20" max="20" width="7.421875" style="13" bestFit="1" customWidth="1"/>
    <col min="21" max="21" width="4.00390625" style="13" bestFit="1" customWidth="1"/>
    <col min="22" max="22" width="7.421875" style="13" bestFit="1" customWidth="1"/>
    <col min="23" max="23" width="4.00390625" style="13" bestFit="1" customWidth="1"/>
    <col min="24" max="24" width="7.421875" style="13" bestFit="1" customWidth="1"/>
    <col min="25" max="25" width="4.00390625" style="13" bestFit="1" customWidth="1"/>
    <col min="26" max="26" width="7.421875" style="13" bestFit="1" customWidth="1"/>
    <col min="27" max="27" width="4.00390625" style="13" bestFit="1" customWidth="1"/>
    <col min="28" max="28" width="7.421875" style="13" bestFit="1" customWidth="1"/>
    <col min="29" max="29" width="4.00390625" style="13" bestFit="1" customWidth="1"/>
    <col min="30" max="30" width="7.421875" style="13" bestFit="1" customWidth="1"/>
    <col min="31" max="31" width="4.00390625" style="13" bestFit="1" customWidth="1"/>
    <col min="32" max="32" width="7.421875" style="13" bestFit="1" customWidth="1"/>
    <col min="33" max="33" width="4.00390625" style="13" bestFit="1" customWidth="1"/>
    <col min="34" max="34" width="7.421875" style="13" bestFit="1" customWidth="1"/>
    <col min="35" max="35" width="4.00390625" style="13" bestFit="1" customWidth="1"/>
    <col min="36" max="36" width="7.421875" style="13" bestFit="1" customWidth="1"/>
    <col min="37" max="37" width="6.421875" style="13" bestFit="1" customWidth="1"/>
    <col min="38" max="16384" width="9.140625" style="13" customWidth="1"/>
  </cols>
  <sheetData>
    <row r="1" ht="15.75">
      <c r="A1" s="76" t="s">
        <v>37</v>
      </c>
    </row>
    <row r="3" ht="12">
      <c r="A3" s="175" t="s">
        <v>38</v>
      </c>
    </row>
    <row r="4" ht="12">
      <c r="A4" s="175" t="s">
        <v>110</v>
      </c>
    </row>
    <row r="6" spans="1:37" s="238" customFormat="1" ht="11.25">
      <c r="A6" s="239" t="s">
        <v>0</v>
      </c>
      <c r="B6" s="240" t="s">
        <v>28</v>
      </c>
      <c r="C6" s="241" t="s">
        <v>80</v>
      </c>
      <c r="D6" s="242" t="s">
        <v>81</v>
      </c>
      <c r="E6" s="243" t="s">
        <v>82</v>
      </c>
      <c r="F6" s="244" t="s">
        <v>83</v>
      </c>
      <c r="G6" s="245" t="s">
        <v>84</v>
      </c>
      <c r="H6" s="246" t="s">
        <v>82</v>
      </c>
      <c r="I6" s="239" t="s">
        <v>85</v>
      </c>
      <c r="J6" s="240" t="s">
        <v>86</v>
      </c>
      <c r="K6" s="239" t="s">
        <v>85</v>
      </c>
      <c r="L6" s="240" t="s">
        <v>86</v>
      </c>
      <c r="M6" s="239" t="s">
        <v>85</v>
      </c>
      <c r="N6" s="240" t="s">
        <v>86</v>
      </c>
      <c r="O6" s="239" t="s">
        <v>85</v>
      </c>
      <c r="P6" s="240" t="s">
        <v>86</v>
      </c>
      <c r="Q6" s="239" t="s">
        <v>85</v>
      </c>
      <c r="R6" s="240" t="s">
        <v>86</v>
      </c>
      <c r="S6" s="239" t="s">
        <v>85</v>
      </c>
      <c r="T6" s="240" t="s">
        <v>86</v>
      </c>
      <c r="U6" s="239" t="s">
        <v>85</v>
      </c>
      <c r="V6" s="240" t="s">
        <v>86</v>
      </c>
      <c r="W6" s="239" t="s">
        <v>85</v>
      </c>
      <c r="X6" s="240" t="s">
        <v>86</v>
      </c>
      <c r="Y6" s="239" t="s">
        <v>85</v>
      </c>
      <c r="Z6" s="240" t="s">
        <v>86</v>
      </c>
      <c r="AA6" s="239" t="s">
        <v>85</v>
      </c>
      <c r="AB6" s="240" t="s">
        <v>86</v>
      </c>
      <c r="AC6" s="239" t="s">
        <v>85</v>
      </c>
      <c r="AD6" s="240" t="s">
        <v>86</v>
      </c>
      <c r="AE6" s="239" t="s">
        <v>85</v>
      </c>
      <c r="AF6" s="240" t="s">
        <v>86</v>
      </c>
      <c r="AG6" s="239" t="s">
        <v>85</v>
      </c>
      <c r="AH6" s="240" t="s">
        <v>86</v>
      </c>
      <c r="AI6" s="239" t="s">
        <v>85</v>
      </c>
      <c r="AJ6" s="240" t="s">
        <v>86</v>
      </c>
      <c r="AK6" s="247" t="s">
        <v>0</v>
      </c>
    </row>
    <row r="7" spans="1:37" ht="11.25">
      <c r="A7" s="1" t="s">
        <v>1</v>
      </c>
      <c r="B7" s="2">
        <v>1008174</v>
      </c>
      <c r="C7" s="178">
        <v>5.4</v>
      </c>
      <c r="D7" s="179">
        <v>0.026712962962962994</v>
      </c>
      <c r="E7" s="180">
        <v>1</v>
      </c>
      <c r="F7" s="181">
        <v>0</v>
      </c>
      <c r="G7" s="182">
        <f aca="true" t="shared" si="0" ref="G7:G27">+D7/C7</f>
        <v>0.004946844993141295</v>
      </c>
      <c r="H7" s="183" t="s">
        <v>87</v>
      </c>
      <c r="I7" s="184">
        <v>31</v>
      </c>
      <c r="J7" s="185">
        <v>0.004282407407407374</v>
      </c>
      <c r="K7" s="184">
        <v>35</v>
      </c>
      <c r="L7" s="185">
        <v>0.0014120370370370727</v>
      </c>
      <c r="M7" s="184">
        <v>31</v>
      </c>
      <c r="N7" s="185">
        <v>0.003472222222222099</v>
      </c>
      <c r="O7" s="184">
        <v>32</v>
      </c>
      <c r="P7" s="185">
        <v>0.0029166666666666785</v>
      </c>
      <c r="Q7" s="184">
        <v>33</v>
      </c>
      <c r="R7" s="185">
        <v>0.0012500000000000844</v>
      </c>
      <c r="S7" s="184">
        <v>34</v>
      </c>
      <c r="T7" s="185">
        <v>0.0033217592592591494</v>
      </c>
      <c r="U7" s="184">
        <v>35</v>
      </c>
      <c r="V7" s="185">
        <v>0.0034143518518519045</v>
      </c>
      <c r="W7" s="184">
        <v>36</v>
      </c>
      <c r="X7" s="185">
        <v>0.00318287037037035</v>
      </c>
      <c r="Y7" s="184">
        <v>37</v>
      </c>
      <c r="Z7" s="185">
        <v>0.0019212962962964486</v>
      </c>
      <c r="AA7" s="184">
        <v>38</v>
      </c>
      <c r="AB7" s="185">
        <v>0.001076388888888724</v>
      </c>
      <c r="AC7" s="186" t="s">
        <v>88</v>
      </c>
      <c r="AD7" s="185">
        <v>0.00046296296296310935</v>
      </c>
      <c r="AE7" s="184"/>
      <c r="AF7" s="185"/>
      <c r="AG7" s="184"/>
      <c r="AH7" s="185"/>
      <c r="AI7" s="184"/>
      <c r="AJ7" s="185"/>
      <c r="AK7" s="187" t="s">
        <v>1</v>
      </c>
    </row>
    <row r="8" spans="1:37" ht="11.25">
      <c r="A8" s="3" t="s">
        <v>2</v>
      </c>
      <c r="B8" s="4">
        <v>9193</v>
      </c>
      <c r="C8" s="188">
        <v>4.5</v>
      </c>
      <c r="D8" s="189">
        <v>0.029456018518518534</v>
      </c>
      <c r="E8" s="190" t="s">
        <v>89</v>
      </c>
      <c r="F8" s="191">
        <v>0.0027430555555555403</v>
      </c>
      <c r="G8" s="192">
        <f t="shared" si="0"/>
        <v>0.006545781893004119</v>
      </c>
      <c r="H8" s="193" t="s">
        <v>90</v>
      </c>
      <c r="I8" s="194">
        <v>31</v>
      </c>
      <c r="J8" s="195">
        <v>0.00434027777777779</v>
      </c>
      <c r="K8" s="194">
        <v>35</v>
      </c>
      <c r="L8" s="195">
        <v>0.0014004629629629783</v>
      </c>
      <c r="M8" s="194">
        <v>31</v>
      </c>
      <c r="N8" s="195">
        <v>0.003935185185185153</v>
      </c>
      <c r="O8" s="194">
        <v>32</v>
      </c>
      <c r="P8" s="195">
        <v>0.0030324074074074003</v>
      </c>
      <c r="Q8" s="194">
        <v>34</v>
      </c>
      <c r="R8" s="195">
        <v>0.002569444444444402</v>
      </c>
      <c r="S8" s="194">
        <v>35</v>
      </c>
      <c r="T8" s="195">
        <v>0.003877314814814903</v>
      </c>
      <c r="U8" s="194">
        <v>36</v>
      </c>
      <c r="V8" s="195">
        <v>0.006319444444444378</v>
      </c>
      <c r="W8" s="194">
        <v>37</v>
      </c>
      <c r="X8" s="195">
        <v>0.0023032407407407862</v>
      </c>
      <c r="Y8" s="194">
        <v>38</v>
      </c>
      <c r="Z8" s="195">
        <v>0.0011921296296296124</v>
      </c>
      <c r="AA8" s="196" t="s">
        <v>88</v>
      </c>
      <c r="AB8" s="195">
        <v>0.0004861111111111316</v>
      </c>
      <c r="AC8" s="196"/>
      <c r="AD8" s="195"/>
      <c r="AE8" s="194"/>
      <c r="AF8" s="195"/>
      <c r="AG8" s="194"/>
      <c r="AH8" s="195"/>
      <c r="AI8" s="194"/>
      <c r="AJ8" s="195"/>
      <c r="AK8" s="197" t="s">
        <v>2</v>
      </c>
    </row>
    <row r="9" spans="1:37" ht="11.25">
      <c r="A9" s="3" t="s">
        <v>3</v>
      </c>
      <c r="B9" s="4">
        <v>51176</v>
      </c>
      <c r="C9" s="188">
        <v>4.5</v>
      </c>
      <c r="D9" s="189">
        <v>0.0296875</v>
      </c>
      <c r="E9" s="190" t="s">
        <v>91</v>
      </c>
      <c r="F9" s="191">
        <v>0.002974537037036984</v>
      </c>
      <c r="G9" s="192">
        <f t="shared" si="0"/>
        <v>0.006597222222222222</v>
      </c>
      <c r="H9" s="193" t="s">
        <v>92</v>
      </c>
      <c r="I9" s="194">
        <v>31</v>
      </c>
      <c r="J9" s="195">
        <v>0.004502314814814834</v>
      </c>
      <c r="K9" s="194">
        <v>35</v>
      </c>
      <c r="L9" s="195">
        <v>0.0015509259259258723</v>
      </c>
      <c r="M9" s="194">
        <v>31</v>
      </c>
      <c r="N9" s="195">
        <v>0.0039583333333333415</v>
      </c>
      <c r="O9" s="194">
        <v>32</v>
      </c>
      <c r="P9" s="195">
        <v>0.003321759259259316</v>
      </c>
      <c r="Q9" s="194">
        <v>34</v>
      </c>
      <c r="R9" s="195">
        <v>0.0030092592592592116</v>
      </c>
      <c r="S9" s="194">
        <v>35</v>
      </c>
      <c r="T9" s="195">
        <v>0.003912037037037075</v>
      </c>
      <c r="U9" s="194">
        <v>36</v>
      </c>
      <c r="V9" s="195">
        <v>0.005127314814814821</v>
      </c>
      <c r="W9" s="194">
        <v>37</v>
      </c>
      <c r="X9" s="195">
        <v>0.002488425925925908</v>
      </c>
      <c r="Y9" s="194">
        <v>38</v>
      </c>
      <c r="Z9" s="195">
        <v>0.0012847222222222565</v>
      </c>
      <c r="AA9" s="196" t="s">
        <v>88</v>
      </c>
      <c r="AB9" s="195">
        <v>0.0005324074074073426</v>
      </c>
      <c r="AC9" s="196"/>
      <c r="AD9" s="195"/>
      <c r="AE9" s="194"/>
      <c r="AF9" s="195"/>
      <c r="AG9" s="194"/>
      <c r="AH9" s="195"/>
      <c r="AI9" s="194"/>
      <c r="AJ9" s="195"/>
      <c r="AK9" s="197" t="s">
        <v>3</v>
      </c>
    </row>
    <row r="10" spans="1:37" ht="11.25">
      <c r="A10" s="1" t="s">
        <v>4</v>
      </c>
      <c r="B10" s="2">
        <v>9165</v>
      </c>
      <c r="C10" s="178">
        <v>5.4</v>
      </c>
      <c r="D10" s="179">
        <v>0.031087962962962956</v>
      </c>
      <c r="E10" s="180" t="s">
        <v>93</v>
      </c>
      <c r="F10" s="181">
        <v>0.004374999999999962</v>
      </c>
      <c r="G10" s="182">
        <f t="shared" si="0"/>
        <v>0.005757030178326473</v>
      </c>
      <c r="H10" s="183" t="s">
        <v>94</v>
      </c>
      <c r="I10" s="184">
        <v>31</v>
      </c>
      <c r="J10" s="185">
        <v>0.004606481481481461</v>
      </c>
      <c r="K10" s="184">
        <v>35</v>
      </c>
      <c r="L10" s="185">
        <v>0.0015625000000000222</v>
      </c>
      <c r="M10" s="184">
        <v>31</v>
      </c>
      <c r="N10" s="185">
        <v>0.003865740740740753</v>
      </c>
      <c r="O10" s="184">
        <v>32</v>
      </c>
      <c r="P10" s="185">
        <v>0.0031944444444443887</v>
      </c>
      <c r="Q10" s="184">
        <v>33</v>
      </c>
      <c r="R10" s="185">
        <v>0.0014583333333333393</v>
      </c>
      <c r="S10" s="184">
        <v>34</v>
      </c>
      <c r="T10" s="185">
        <v>0.004340277777777846</v>
      </c>
      <c r="U10" s="184">
        <v>35</v>
      </c>
      <c r="V10" s="185">
        <v>0.004027777777777741</v>
      </c>
      <c r="W10" s="184">
        <v>36</v>
      </c>
      <c r="X10" s="185">
        <v>0.00369212962962967</v>
      </c>
      <c r="Y10" s="184">
        <v>37</v>
      </c>
      <c r="Z10" s="185">
        <v>0.002256944444444353</v>
      </c>
      <c r="AA10" s="184">
        <v>38</v>
      </c>
      <c r="AB10" s="185">
        <v>0.001585648148148211</v>
      </c>
      <c r="AC10" s="186" t="s">
        <v>88</v>
      </c>
      <c r="AD10" s="185">
        <v>0.0004976851851851705</v>
      </c>
      <c r="AE10" s="184"/>
      <c r="AF10" s="185"/>
      <c r="AG10" s="184"/>
      <c r="AH10" s="185"/>
      <c r="AI10" s="184"/>
      <c r="AJ10" s="185"/>
      <c r="AK10" s="187" t="s">
        <v>4</v>
      </c>
    </row>
    <row r="11" spans="1:37" ht="11.25">
      <c r="A11" s="1" t="s">
        <v>5</v>
      </c>
      <c r="B11" s="2">
        <v>49604</v>
      </c>
      <c r="C11" s="178">
        <v>5.4</v>
      </c>
      <c r="D11" s="179">
        <v>0.031192129629629584</v>
      </c>
      <c r="E11" s="180" t="s">
        <v>87</v>
      </c>
      <c r="F11" s="181">
        <v>0.00447916666666659</v>
      </c>
      <c r="G11" s="182">
        <f t="shared" si="0"/>
        <v>0.005776320301783256</v>
      </c>
      <c r="H11" s="183" t="s">
        <v>95</v>
      </c>
      <c r="I11" s="184">
        <v>31</v>
      </c>
      <c r="J11" s="185">
        <v>0.004571759259259289</v>
      </c>
      <c r="K11" s="184">
        <v>35</v>
      </c>
      <c r="L11" s="185">
        <v>0.0015624999999999667</v>
      </c>
      <c r="M11" s="184">
        <v>31</v>
      </c>
      <c r="N11" s="185">
        <v>0.0041550925925925575</v>
      </c>
      <c r="O11" s="184">
        <v>32</v>
      </c>
      <c r="P11" s="185">
        <v>0.003217592592592633</v>
      </c>
      <c r="Q11" s="184">
        <v>33</v>
      </c>
      <c r="R11" s="185">
        <v>0.0014004629629629228</v>
      </c>
      <c r="S11" s="184">
        <v>34</v>
      </c>
      <c r="T11" s="185">
        <v>0.003969907407407436</v>
      </c>
      <c r="U11" s="184">
        <v>35</v>
      </c>
      <c r="V11" s="185">
        <v>0.004085648148148158</v>
      </c>
      <c r="W11" s="184">
        <v>36</v>
      </c>
      <c r="X11" s="185">
        <v>0.004074074074074119</v>
      </c>
      <c r="Y11" s="184">
        <v>37</v>
      </c>
      <c r="Z11" s="185">
        <v>0.002731481481481446</v>
      </c>
      <c r="AA11" s="184">
        <v>38</v>
      </c>
      <c r="AB11" s="185">
        <v>0.0009722222222222077</v>
      </c>
      <c r="AC11" s="186" t="s">
        <v>88</v>
      </c>
      <c r="AD11" s="185">
        <v>0.00045138888888884843</v>
      </c>
      <c r="AE11" s="184"/>
      <c r="AF11" s="185"/>
      <c r="AG11" s="184"/>
      <c r="AH11" s="185"/>
      <c r="AI11" s="184"/>
      <c r="AJ11" s="185"/>
      <c r="AK11" s="187" t="s">
        <v>5</v>
      </c>
    </row>
    <row r="12" spans="1:37" ht="11.25">
      <c r="A12" s="1" t="s">
        <v>6</v>
      </c>
      <c r="B12" s="2">
        <v>9843</v>
      </c>
      <c r="C12" s="178">
        <v>5.4</v>
      </c>
      <c r="D12" s="179">
        <v>0.032546296296296295</v>
      </c>
      <c r="E12" s="180" t="s">
        <v>96</v>
      </c>
      <c r="F12" s="181">
        <v>0.0058333333333333015</v>
      </c>
      <c r="G12" s="182">
        <f t="shared" si="0"/>
        <v>0.006027091906721536</v>
      </c>
      <c r="H12" s="183" t="s">
        <v>97</v>
      </c>
      <c r="I12" s="184">
        <v>31</v>
      </c>
      <c r="J12" s="185">
        <v>0.004374999999999962</v>
      </c>
      <c r="K12" s="184">
        <v>35</v>
      </c>
      <c r="L12" s="185">
        <v>0.001435185185185206</v>
      </c>
      <c r="M12" s="184">
        <v>31</v>
      </c>
      <c r="N12" s="185">
        <v>0.0038310185185185253</v>
      </c>
      <c r="O12" s="184">
        <v>32</v>
      </c>
      <c r="P12" s="185">
        <v>0.0029629629629630005</v>
      </c>
      <c r="Q12" s="184">
        <v>33</v>
      </c>
      <c r="R12" s="185">
        <v>0.0013310185185184675</v>
      </c>
      <c r="S12" s="184">
        <v>34</v>
      </c>
      <c r="T12" s="185">
        <v>0.003807870370370392</v>
      </c>
      <c r="U12" s="184">
        <v>35</v>
      </c>
      <c r="V12" s="185">
        <v>0.003495370370370343</v>
      </c>
      <c r="W12" s="184">
        <v>36</v>
      </c>
      <c r="X12" s="185">
        <v>0.005324074074074092</v>
      </c>
      <c r="Y12" s="184">
        <v>37</v>
      </c>
      <c r="Z12" s="185">
        <v>0.004861111111111149</v>
      </c>
      <c r="AA12" s="184">
        <v>38</v>
      </c>
      <c r="AB12" s="185">
        <v>0.0007986111111111249</v>
      </c>
      <c r="AC12" s="186" t="s">
        <v>88</v>
      </c>
      <c r="AD12" s="185">
        <v>0.0003240740740740322</v>
      </c>
      <c r="AE12" s="184"/>
      <c r="AF12" s="185"/>
      <c r="AG12" s="184"/>
      <c r="AH12" s="185"/>
      <c r="AI12" s="184"/>
      <c r="AJ12" s="185"/>
      <c r="AK12" s="187" t="s">
        <v>6</v>
      </c>
    </row>
    <row r="13" spans="1:37" ht="11.25">
      <c r="A13" s="3" t="s">
        <v>7</v>
      </c>
      <c r="B13" s="4">
        <v>9490</v>
      </c>
      <c r="C13" s="188">
        <v>4.5</v>
      </c>
      <c r="D13" s="189">
        <v>0.03262731481481479</v>
      </c>
      <c r="E13" s="190" t="s">
        <v>98</v>
      </c>
      <c r="F13" s="191">
        <v>0.005914351851851796</v>
      </c>
      <c r="G13" s="192">
        <f t="shared" si="0"/>
        <v>0.007250514403292175</v>
      </c>
      <c r="H13" s="193" t="s">
        <v>99</v>
      </c>
      <c r="I13" s="194">
        <v>31</v>
      </c>
      <c r="J13" s="195">
        <v>0.004143518518518519</v>
      </c>
      <c r="K13" s="194">
        <v>35</v>
      </c>
      <c r="L13" s="195">
        <v>0.0016435185185184609</v>
      </c>
      <c r="M13" s="194">
        <v>31</v>
      </c>
      <c r="N13" s="195">
        <v>0.0037500000000000866</v>
      </c>
      <c r="O13" s="194">
        <v>32</v>
      </c>
      <c r="P13" s="195">
        <v>0.0038541666666666585</v>
      </c>
      <c r="Q13" s="194">
        <v>34</v>
      </c>
      <c r="R13" s="195">
        <v>0.0029050925925925286</v>
      </c>
      <c r="S13" s="194">
        <v>35</v>
      </c>
      <c r="T13" s="195">
        <v>0.005011574074074099</v>
      </c>
      <c r="U13" s="194">
        <v>36</v>
      </c>
      <c r="V13" s="195">
        <v>0.00528935185185192</v>
      </c>
      <c r="W13" s="194">
        <v>37</v>
      </c>
      <c r="X13" s="195">
        <v>0.004780092592592544</v>
      </c>
      <c r="Y13" s="194">
        <v>38</v>
      </c>
      <c r="Z13" s="195">
        <v>0.0009490740740740744</v>
      </c>
      <c r="AA13" s="196" t="s">
        <v>88</v>
      </c>
      <c r="AB13" s="195">
        <v>0.00030092592592589895</v>
      </c>
      <c r="AC13" s="196"/>
      <c r="AD13" s="195"/>
      <c r="AE13" s="194"/>
      <c r="AF13" s="195"/>
      <c r="AG13" s="194"/>
      <c r="AH13" s="195"/>
      <c r="AI13" s="194"/>
      <c r="AJ13" s="195"/>
      <c r="AK13" s="197" t="s">
        <v>7</v>
      </c>
    </row>
    <row r="14" spans="1:37" ht="11.25">
      <c r="A14" s="1" t="s">
        <v>8</v>
      </c>
      <c r="B14" s="2">
        <v>9182</v>
      </c>
      <c r="C14" s="178">
        <v>5.4</v>
      </c>
      <c r="D14" s="179">
        <v>0.032638888888888884</v>
      </c>
      <c r="E14" s="180" t="s">
        <v>94</v>
      </c>
      <c r="F14" s="181">
        <v>0.00592592592592589</v>
      </c>
      <c r="G14" s="182">
        <f t="shared" si="0"/>
        <v>0.0060442386831275705</v>
      </c>
      <c r="H14" s="183" t="s">
        <v>100</v>
      </c>
      <c r="I14" s="184">
        <v>31</v>
      </c>
      <c r="J14" s="185">
        <v>0.004189814814814841</v>
      </c>
      <c r="K14" s="184">
        <v>35</v>
      </c>
      <c r="L14" s="185">
        <v>0.001678240740740744</v>
      </c>
      <c r="M14" s="184">
        <v>31</v>
      </c>
      <c r="N14" s="185">
        <v>0.003877314814814792</v>
      </c>
      <c r="O14" s="184">
        <v>32</v>
      </c>
      <c r="P14" s="185">
        <v>0.003298611111111127</v>
      </c>
      <c r="Q14" s="184">
        <v>33</v>
      </c>
      <c r="R14" s="185">
        <v>0.0022569444444444087</v>
      </c>
      <c r="S14" s="184">
        <v>34</v>
      </c>
      <c r="T14" s="185">
        <v>0.004270833333333335</v>
      </c>
      <c r="U14" s="184">
        <v>35</v>
      </c>
      <c r="V14" s="185">
        <v>0.0037962962962962976</v>
      </c>
      <c r="W14" s="184">
        <v>36</v>
      </c>
      <c r="X14" s="185">
        <v>0.003657407407407387</v>
      </c>
      <c r="Y14" s="184">
        <v>37</v>
      </c>
      <c r="Z14" s="185">
        <v>0.004039351851851891</v>
      </c>
      <c r="AA14" s="184">
        <v>38</v>
      </c>
      <c r="AB14" s="185">
        <v>0.0011921296296296124</v>
      </c>
      <c r="AC14" s="186" t="s">
        <v>88</v>
      </c>
      <c r="AD14" s="185">
        <v>0.00038194444444444864</v>
      </c>
      <c r="AE14" s="184"/>
      <c r="AF14" s="185"/>
      <c r="AG14" s="184"/>
      <c r="AH14" s="185"/>
      <c r="AI14" s="184"/>
      <c r="AJ14" s="185"/>
      <c r="AK14" s="187" t="s">
        <v>8</v>
      </c>
    </row>
    <row r="15" spans="1:37" ht="11.25">
      <c r="A15" s="1" t="s">
        <v>9</v>
      </c>
      <c r="B15" s="2">
        <v>9195</v>
      </c>
      <c r="C15" s="178">
        <v>5.4</v>
      </c>
      <c r="D15" s="179">
        <v>0.03266203703703707</v>
      </c>
      <c r="E15" s="180" t="s">
        <v>95</v>
      </c>
      <c r="F15" s="181">
        <v>0.005949074074074079</v>
      </c>
      <c r="G15" s="182">
        <f t="shared" si="0"/>
        <v>0.006048525377229087</v>
      </c>
      <c r="H15" s="183" t="s">
        <v>101</v>
      </c>
      <c r="I15" s="184">
        <v>31</v>
      </c>
      <c r="J15" s="185">
        <v>0.004386574074074057</v>
      </c>
      <c r="K15" s="184">
        <v>35</v>
      </c>
      <c r="L15" s="185">
        <v>0.0014467592592592449</v>
      </c>
      <c r="M15" s="184">
        <v>31</v>
      </c>
      <c r="N15" s="185">
        <v>0.0037268518518518423</v>
      </c>
      <c r="O15" s="184">
        <v>32</v>
      </c>
      <c r="P15" s="185">
        <v>0.003229166666666672</v>
      </c>
      <c r="Q15" s="184">
        <v>33</v>
      </c>
      <c r="R15" s="185">
        <v>0.0014930555555556224</v>
      </c>
      <c r="S15" s="184">
        <v>34</v>
      </c>
      <c r="T15" s="185">
        <v>0.003958333333333286</v>
      </c>
      <c r="U15" s="184">
        <v>35</v>
      </c>
      <c r="V15" s="185">
        <v>0.003298611111111127</v>
      </c>
      <c r="W15" s="184">
        <v>36</v>
      </c>
      <c r="X15" s="185">
        <v>0.005115740740740726</v>
      </c>
      <c r="Y15" s="184">
        <v>37</v>
      </c>
      <c r="Z15" s="185">
        <v>0.004606481481481461</v>
      </c>
      <c r="AA15" s="184">
        <v>38</v>
      </c>
      <c r="AB15" s="185">
        <v>0.0010416666666667185</v>
      </c>
      <c r="AC15" s="186" t="s">
        <v>88</v>
      </c>
      <c r="AD15" s="185">
        <v>0.0003587962962963154</v>
      </c>
      <c r="AE15" s="184"/>
      <c r="AF15" s="185"/>
      <c r="AG15" s="184"/>
      <c r="AH15" s="185"/>
      <c r="AI15" s="184"/>
      <c r="AJ15" s="185"/>
      <c r="AK15" s="187" t="s">
        <v>9</v>
      </c>
    </row>
    <row r="16" spans="1:37" ht="11.25">
      <c r="A16" s="1" t="s">
        <v>10</v>
      </c>
      <c r="B16" s="2">
        <v>9186</v>
      </c>
      <c r="C16" s="178">
        <v>5.4</v>
      </c>
      <c r="D16" s="179">
        <v>0.03278935185185183</v>
      </c>
      <c r="E16" s="180" t="s">
        <v>102</v>
      </c>
      <c r="F16" s="181">
        <v>0.0060763888888888395</v>
      </c>
      <c r="G16" s="182">
        <f t="shared" si="0"/>
        <v>0.0060721021947873766</v>
      </c>
      <c r="H16" s="183" t="s">
        <v>103</v>
      </c>
      <c r="I16" s="184">
        <v>31</v>
      </c>
      <c r="J16" s="185">
        <v>0.0039004629629629806</v>
      </c>
      <c r="K16" s="184">
        <v>35</v>
      </c>
      <c r="L16" s="185">
        <v>0.0017592592592592382</v>
      </c>
      <c r="M16" s="184">
        <v>31</v>
      </c>
      <c r="N16" s="185">
        <v>0.0042013888888888795</v>
      </c>
      <c r="O16" s="184">
        <v>32</v>
      </c>
      <c r="P16" s="185">
        <v>0.0032291666666667274</v>
      </c>
      <c r="Q16" s="184">
        <v>33</v>
      </c>
      <c r="R16" s="185">
        <v>0.001631944444444422</v>
      </c>
      <c r="S16" s="184">
        <v>34</v>
      </c>
      <c r="T16" s="185">
        <v>0.004201388888888824</v>
      </c>
      <c r="U16" s="184">
        <v>35</v>
      </c>
      <c r="V16" s="185">
        <v>0.003993055555555569</v>
      </c>
      <c r="W16" s="184">
        <v>36</v>
      </c>
      <c r="X16" s="185">
        <v>0.0040509259259259855</v>
      </c>
      <c r="Y16" s="184">
        <v>37</v>
      </c>
      <c r="Z16" s="185">
        <v>0.004143518518518463</v>
      </c>
      <c r="AA16" s="184">
        <v>38</v>
      </c>
      <c r="AB16" s="185">
        <v>0.0012962962962962954</v>
      </c>
      <c r="AC16" s="186" t="s">
        <v>88</v>
      </c>
      <c r="AD16" s="185">
        <v>0.00038194444444444864</v>
      </c>
      <c r="AE16" s="184"/>
      <c r="AF16" s="185"/>
      <c r="AG16" s="184"/>
      <c r="AH16" s="185"/>
      <c r="AI16" s="184"/>
      <c r="AJ16" s="185"/>
      <c r="AK16" s="187" t="s">
        <v>10</v>
      </c>
    </row>
    <row r="17" spans="1:37" ht="11.25">
      <c r="A17" s="5" t="s">
        <v>11</v>
      </c>
      <c r="B17" s="6">
        <v>995807</v>
      </c>
      <c r="C17" s="198">
        <v>7.8</v>
      </c>
      <c r="D17" s="199">
        <v>0.03284722222222225</v>
      </c>
      <c r="E17" s="200" t="s">
        <v>97</v>
      </c>
      <c r="F17" s="201">
        <v>0.006134259259259256</v>
      </c>
      <c r="G17" s="202">
        <f t="shared" si="0"/>
        <v>0.00421118233618234</v>
      </c>
      <c r="H17" s="203">
        <v>1</v>
      </c>
      <c r="I17" s="204">
        <v>31</v>
      </c>
      <c r="J17" s="205">
        <v>0.003159722222222161</v>
      </c>
      <c r="K17" s="204">
        <v>35</v>
      </c>
      <c r="L17" s="205">
        <v>0.0022453703703703143</v>
      </c>
      <c r="M17" s="204">
        <v>31</v>
      </c>
      <c r="N17" s="205">
        <v>0.0028009259259259567</v>
      </c>
      <c r="O17" s="204">
        <v>32</v>
      </c>
      <c r="P17" s="205">
        <v>0.002372685185185186</v>
      </c>
      <c r="Q17" s="204">
        <v>33</v>
      </c>
      <c r="R17" s="205">
        <v>0.0010763888888889461</v>
      </c>
      <c r="S17" s="204">
        <v>33</v>
      </c>
      <c r="T17" s="205">
        <v>0.0023032407407407307</v>
      </c>
      <c r="U17" s="204">
        <v>33</v>
      </c>
      <c r="V17" s="205">
        <v>0.0023379629629629584</v>
      </c>
      <c r="W17" s="204">
        <v>33</v>
      </c>
      <c r="X17" s="205">
        <v>0.002592592592592591</v>
      </c>
      <c r="Y17" s="204">
        <v>34</v>
      </c>
      <c r="Z17" s="205">
        <v>0.005509259259259269</v>
      </c>
      <c r="AA17" s="204">
        <v>35</v>
      </c>
      <c r="AB17" s="205">
        <v>0.002847222222222223</v>
      </c>
      <c r="AC17" s="204">
        <v>36</v>
      </c>
      <c r="AD17" s="205">
        <v>0.002569444444444402</v>
      </c>
      <c r="AE17" s="204">
        <v>37</v>
      </c>
      <c r="AF17" s="205">
        <v>0.001990740740740682</v>
      </c>
      <c r="AG17" s="204">
        <v>38</v>
      </c>
      <c r="AH17" s="205">
        <v>0.0007291666666667806</v>
      </c>
      <c r="AI17" s="206" t="s">
        <v>88</v>
      </c>
      <c r="AJ17" s="205">
        <v>0.00031250000000004885</v>
      </c>
      <c r="AK17" s="207" t="s">
        <v>11</v>
      </c>
    </row>
    <row r="18" spans="1:37" ht="11.25">
      <c r="A18" s="5" t="s">
        <v>12</v>
      </c>
      <c r="B18" s="6">
        <v>1008172</v>
      </c>
      <c r="C18" s="198">
        <v>7.8</v>
      </c>
      <c r="D18" s="199">
        <v>0.03295138888888882</v>
      </c>
      <c r="E18" s="200" t="s">
        <v>100</v>
      </c>
      <c r="F18" s="201">
        <v>0.006238425925925828</v>
      </c>
      <c r="G18" s="202">
        <f t="shared" si="0"/>
        <v>0.004224537037037028</v>
      </c>
      <c r="H18" s="203">
        <v>2</v>
      </c>
      <c r="I18" s="204">
        <v>31</v>
      </c>
      <c r="J18" s="205">
        <v>0.003263888888888844</v>
      </c>
      <c r="K18" s="204">
        <v>35</v>
      </c>
      <c r="L18" s="205">
        <v>0.00216435185185182</v>
      </c>
      <c r="M18" s="204">
        <v>31</v>
      </c>
      <c r="N18" s="205">
        <v>0.0026388888888888573</v>
      </c>
      <c r="O18" s="204">
        <v>32</v>
      </c>
      <c r="P18" s="205">
        <v>0.0025231481481482465</v>
      </c>
      <c r="Q18" s="204">
        <v>33</v>
      </c>
      <c r="R18" s="205">
        <v>0.001087962962962874</v>
      </c>
      <c r="S18" s="204">
        <v>33</v>
      </c>
      <c r="T18" s="205">
        <v>0.002476851851851869</v>
      </c>
      <c r="U18" s="204">
        <v>33</v>
      </c>
      <c r="V18" s="205">
        <v>0.002268518518518614</v>
      </c>
      <c r="W18" s="204">
        <v>33</v>
      </c>
      <c r="X18" s="205">
        <v>0.0025925925925924798</v>
      </c>
      <c r="Y18" s="204">
        <v>34</v>
      </c>
      <c r="Z18" s="205">
        <v>0.005416666666666625</v>
      </c>
      <c r="AA18" s="204">
        <v>35</v>
      </c>
      <c r="AB18" s="205">
        <v>0.0027199074074075735</v>
      </c>
      <c r="AC18" s="204">
        <v>36</v>
      </c>
      <c r="AD18" s="205">
        <v>0.0026388888888888573</v>
      </c>
      <c r="AE18" s="204">
        <v>37</v>
      </c>
      <c r="AF18" s="205">
        <v>0.002071759259259176</v>
      </c>
      <c r="AG18" s="204">
        <v>38</v>
      </c>
      <c r="AH18" s="205">
        <v>0.0007407407407407085</v>
      </c>
      <c r="AI18" s="206" t="s">
        <v>88</v>
      </c>
      <c r="AJ18" s="205">
        <v>0.0003472222222222765</v>
      </c>
      <c r="AK18" s="207" t="s">
        <v>104</v>
      </c>
    </row>
    <row r="19" spans="1:37" ht="11.25">
      <c r="A19" s="7" t="s">
        <v>13</v>
      </c>
      <c r="B19" s="8">
        <v>9189</v>
      </c>
      <c r="C19" s="208">
        <v>6.1</v>
      </c>
      <c r="D19" s="209">
        <v>0.0330671296296296</v>
      </c>
      <c r="E19" s="210" t="s">
        <v>101</v>
      </c>
      <c r="F19" s="211">
        <v>0.006354166666666605</v>
      </c>
      <c r="G19" s="212">
        <f t="shared" si="0"/>
        <v>0.005420840922890098</v>
      </c>
      <c r="H19" s="213" t="s">
        <v>96</v>
      </c>
      <c r="I19" s="214">
        <v>31</v>
      </c>
      <c r="J19" s="215">
        <v>0.004212962962962974</v>
      </c>
      <c r="K19" s="214">
        <v>35</v>
      </c>
      <c r="L19" s="215">
        <v>0.001331018518518523</v>
      </c>
      <c r="M19" s="214">
        <v>31</v>
      </c>
      <c r="N19" s="215">
        <v>0.0031365740740740278</v>
      </c>
      <c r="O19" s="214">
        <v>32</v>
      </c>
      <c r="P19" s="215">
        <v>0.003055555555555589</v>
      </c>
      <c r="Q19" s="214">
        <v>33</v>
      </c>
      <c r="R19" s="215">
        <v>0.0012615740740740677</v>
      </c>
      <c r="S19" s="214">
        <v>33</v>
      </c>
      <c r="T19" s="215">
        <v>0.0028125</v>
      </c>
      <c r="U19" s="214">
        <v>33</v>
      </c>
      <c r="V19" s="215">
        <v>0.003564814814814854</v>
      </c>
      <c r="W19" s="214">
        <v>34</v>
      </c>
      <c r="X19" s="215">
        <v>0.003368055555555527</v>
      </c>
      <c r="Y19" s="214">
        <v>35</v>
      </c>
      <c r="Z19" s="215">
        <v>0.003009259259259267</v>
      </c>
      <c r="AA19" s="214">
        <v>36</v>
      </c>
      <c r="AB19" s="215">
        <v>0.00340277777777781</v>
      </c>
      <c r="AC19" s="214">
        <v>37</v>
      </c>
      <c r="AD19" s="215">
        <v>0.002731481481481446</v>
      </c>
      <c r="AE19" s="214">
        <v>38</v>
      </c>
      <c r="AF19" s="215">
        <v>0.0007986111111111249</v>
      </c>
      <c r="AG19" s="216" t="s">
        <v>88</v>
      </c>
      <c r="AH19" s="215">
        <v>0.00038194444444439313</v>
      </c>
      <c r="AI19" s="214"/>
      <c r="AJ19" s="215"/>
      <c r="AK19" s="217" t="s">
        <v>13</v>
      </c>
    </row>
    <row r="20" spans="1:37" ht="11.25">
      <c r="A20" s="3" t="s">
        <v>14</v>
      </c>
      <c r="B20" s="4">
        <v>9199</v>
      </c>
      <c r="C20" s="188">
        <v>4.5</v>
      </c>
      <c r="D20" s="189">
        <v>0.03412037037037041</v>
      </c>
      <c r="E20" s="190" t="s">
        <v>105</v>
      </c>
      <c r="F20" s="191">
        <v>0.007407407407407418</v>
      </c>
      <c r="G20" s="192">
        <f t="shared" si="0"/>
        <v>0.00758230452674898</v>
      </c>
      <c r="H20" s="193" t="s">
        <v>106</v>
      </c>
      <c r="I20" s="194">
        <v>31</v>
      </c>
      <c r="J20" s="195">
        <v>0.004837962962962905</v>
      </c>
      <c r="K20" s="194">
        <v>35</v>
      </c>
      <c r="L20" s="195">
        <v>0.0017939814814815214</v>
      </c>
      <c r="M20" s="194">
        <v>31</v>
      </c>
      <c r="N20" s="195">
        <v>0.005613425925925952</v>
      </c>
      <c r="O20" s="194">
        <v>32</v>
      </c>
      <c r="P20" s="195">
        <v>0.004212962962962974</v>
      </c>
      <c r="Q20" s="194">
        <v>34</v>
      </c>
      <c r="R20" s="195">
        <v>0.0036342592592591982</v>
      </c>
      <c r="S20" s="194">
        <v>35</v>
      </c>
      <c r="T20" s="195">
        <v>0.004930555555555605</v>
      </c>
      <c r="U20" s="194">
        <v>36</v>
      </c>
      <c r="V20" s="195">
        <v>0.004236111111111107</v>
      </c>
      <c r="W20" s="194">
        <v>37</v>
      </c>
      <c r="X20" s="195">
        <v>0.0028935185185185452</v>
      </c>
      <c r="Y20" s="194">
        <v>38</v>
      </c>
      <c r="Z20" s="195">
        <v>0.0014583333333333393</v>
      </c>
      <c r="AA20" s="196" t="s">
        <v>88</v>
      </c>
      <c r="AB20" s="195">
        <v>0.0005092592592592649</v>
      </c>
      <c r="AC20" s="194"/>
      <c r="AD20" s="195"/>
      <c r="AE20" s="194"/>
      <c r="AF20" s="195"/>
      <c r="AG20" s="196"/>
      <c r="AH20" s="195"/>
      <c r="AI20" s="194"/>
      <c r="AJ20" s="195"/>
      <c r="AK20" s="197" t="s">
        <v>14</v>
      </c>
    </row>
    <row r="21" spans="1:37" ht="11.25">
      <c r="A21" s="7" t="s">
        <v>15</v>
      </c>
      <c r="B21" s="8">
        <v>1008173</v>
      </c>
      <c r="C21" s="208">
        <v>6.1</v>
      </c>
      <c r="D21" s="209">
        <v>0.034201388888888795</v>
      </c>
      <c r="E21" s="210" t="s">
        <v>103</v>
      </c>
      <c r="F21" s="211">
        <v>0.007488425925925801</v>
      </c>
      <c r="G21" s="212">
        <f t="shared" si="0"/>
        <v>0.005606785063752262</v>
      </c>
      <c r="H21" s="213" t="s">
        <v>98</v>
      </c>
      <c r="I21" s="214">
        <v>31</v>
      </c>
      <c r="J21" s="215">
        <v>0.004444444444444362</v>
      </c>
      <c r="K21" s="214">
        <v>35</v>
      </c>
      <c r="L21" s="215">
        <v>0.0014004629629629228</v>
      </c>
      <c r="M21" s="214">
        <v>31</v>
      </c>
      <c r="N21" s="215">
        <v>0.0034259259259260544</v>
      </c>
      <c r="O21" s="214">
        <v>32</v>
      </c>
      <c r="P21" s="215">
        <v>0.0031018518518518556</v>
      </c>
      <c r="Q21" s="214">
        <v>33</v>
      </c>
      <c r="R21" s="215">
        <v>0.0013310185185183565</v>
      </c>
      <c r="S21" s="214">
        <v>33</v>
      </c>
      <c r="T21" s="215">
        <v>0.0031134259259260055</v>
      </c>
      <c r="U21" s="214">
        <v>33</v>
      </c>
      <c r="V21" s="215">
        <v>0.0030092592592593226</v>
      </c>
      <c r="W21" s="214">
        <v>34</v>
      </c>
      <c r="X21" s="215">
        <v>0.003958333333333286</v>
      </c>
      <c r="Y21" s="214">
        <v>35</v>
      </c>
      <c r="Z21" s="215">
        <v>0.0035879629629630427</v>
      </c>
      <c r="AA21" s="214">
        <v>36</v>
      </c>
      <c r="AB21" s="215">
        <v>0.0030902777777777057</v>
      </c>
      <c r="AC21" s="214">
        <v>37</v>
      </c>
      <c r="AD21" s="215">
        <v>0.0021064814814815147</v>
      </c>
      <c r="AE21" s="214">
        <v>38</v>
      </c>
      <c r="AF21" s="215">
        <v>0.0012037037037037068</v>
      </c>
      <c r="AG21" s="216" t="s">
        <v>88</v>
      </c>
      <c r="AH21" s="215">
        <v>0.00042824074074065965</v>
      </c>
      <c r="AI21" s="214"/>
      <c r="AJ21" s="215"/>
      <c r="AK21" s="217" t="s">
        <v>15</v>
      </c>
    </row>
    <row r="22" spans="1:37" ht="11.25">
      <c r="A22" s="1" t="s">
        <v>16</v>
      </c>
      <c r="B22" s="2">
        <v>331418</v>
      </c>
      <c r="C22" s="178">
        <v>5.4</v>
      </c>
      <c r="D22" s="179">
        <v>0.03495370370370371</v>
      </c>
      <c r="E22" s="180" t="s">
        <v>107</v>
      </c>
      <c r="F22" s="181">
        <v>0.008240740740740715</v>
      </c>
      <c r="G22" s="182">
        <f t="shared" si="0"/>
        <v>0.006472908093278464</v>
      </c>
      <c r="H22" s="183" t="s">
        <v>107</v>
      </c>
      <c r="I22" s="184">
        <v>31</v>
      </c>
      <c r="J22" s="185">
        <v>0.004432870370370379</v>
      </c>
      <c r="K22" s="184">
        <v>35</v>
      </c>
      <c r="L22" s="185">
        <v>0.001678240740740744</v>
      </c>
      <c r="M22" s="184">
        <v>31</v>
      </c>
      <c r="N22" s="185">
        <v>0.0043055555555555625</v>
      </c>
      <c r="O22" s="184">
        <v>32</v>
      </c>
      <c r="P22" s="185">
        <v>0.003981481481481419</v>
      </c>
      <c r="Q22" s="184">
        <v>33</v>
      </c>
      <c r="R22" s="185">
        <v>0.0015393518518519445</v>
      </c>
      <c r="S22" s="184">
        <v>34</v>
      </c>
      <c r="T22" s="185">
        <v>0.005277777777777715</v>
      </c>
      <c r="U22" s="184">
        <v>35</v>
      </c>
      <c r="V22" s="185">
        <v>0.005127314814814821</v>
      </c>
      <c r="W22" s="184">
        <v>36</v>
      </c>
      <c r="X22" s="185">
        <v>0.003923611111111114</v>
      </c>
      <c r="Y22" s="184">
        <v>37</v>
      </c>
      <c r="Z22" s="185">
        <v>0.002847222222222223</v>
      </c>
      <c r="AA22" s="184">
        <v>38</v>
      </c>
      <c r="AB22" s="185">
        <v>0.0013657407407406952</v>
      </c>
      <c r="AC22" s="186" t="s">
        <v>88</v>
      </c>
      <c r="AD22" s="185">
        <v>0.0004745370370370927</v>
      </c>
      <c r="AE22" s="184"/>
      <c r="AF22" s="185"/>
      <c r="AG22" s="186"/>
      <c r="AH22" s="185"/>
      <c r="AI22" s="184"/>
      <c r="AJ22" s="185"/>
      <c r="AK22" s="187" t="s">
        <v>16</v>
      </c>
    </row>
    <row r="23" spans="1:37" ht="11.25">
      <c r="A23" s="9" t="s">
        <v>17</v>
      </c>
      <c r="B23" s="10">
        <v>9153</v>
      </c>
      <c r="C23" s="218">
        <v>7.2</v>
      </c>
      <c r="D23" s="219">
        <v>0.03512731481481479</v>
      </c>
      <c r="E23" s="220" t="s">
        <v>90</v>
      </c>
      <c r="F23" s="221">
        <v>0.008414351851851798</v>
      </c>
      <c r="G23" s="222">
        <f t="shared" si="0"/>
        <v>0.0048787937242798325</v>
      </c>
      <c r="H23" s="223" t="s">
        <v>93</v>
      </c>
      <c r="I23" s="224">
        <v>31</v>
      </c>
      <c r="J23" s="225">
        <v>0.0037268518518518423</v>
      </c>
      <c r="K23" s="224">
        <v>35</v>
      </c>
      <c r="L23" s="225">
        <v>0.0023032407407407307</v>
      </c>
      <c r="M23" s="224">
        <v>31</v>
      </c>
      <c r="N23" s="225">
        <v>0.003576388888888893</v>
      </c>
      <c r="O23" s="224">
        <v>32</v>
      </c>
      <c r="P23" s="225">
        <v>0.0029398148148148118</v>
      </c>
      <c r="Q23" s="224">
        <v>33</v>
      </c>
      <c r="R23" s="225">
        <v>0.0012152777777778012</v>
      </c>
      <c r="S23" s="224">
        <v>33</v>
      </c>
      <c r="T23" s="225">
        <v>0.002685185185185124</v>
      </c>
      <c r="U23" s="224">
        <v>33</v>
      </c>
      <c r="V23" s="225">
        <v>0.002800925925926012</v>
      </c>
      <c r="W23" s="224">
        <v>34</v>
      </c>
      <c r="X23" s="225">
        <v>0.006469907407407327</v>
      </c>
      <c r="Y23" s="224">
        <v>35</v>
      </c>
      <c r="Z23" s="225">
        <v>0.002766203703703729</v>
      </c>
      <c r="AA23" s="224">
        <v>36</v>
      </c>
      <c r="AB23" s="225">
        <v>0.002870370370370412</v>
      </c>
      <c r="AC23" s="224">
        <v>37</v>
      </c>
      <c r="AD23" s="225">
        <v>0.002465277777777719</v>
      </c>
      <c r="AE23" s="224">
        <v>38</v>
      </c>
      <c r="AF23" s="225">
        <v>0.0009027777777778079</v>
      </c>
      <c r="AG23" s="226" t="s">
        <v>88</v>
      </c>
      <c r="AH23" s="225">
        <v>0.0004050925925925819</v>
      </c>
      <c r="AI23" s="224"/>
      <c r="AJ23" s="225"/>
      <c r="AK23" s="227" t="s">
        <v>17</v>
      </c>
    </row>
    <row r="24" spans="1:37" ht="11.25">
      <c r="A24" s="7" t="s">
        <v>18</v>
      </c>
      <c r="B24" s="8">
        <v>9142</v>
      </c>
      <c r="C24" s="208">
        <v>6.1</v>
      </c>
      <c r="D24" s="209">
        <v>0.03569444444444442</v>
      </c>
      <c r="E24" s="210" t="s">
        <v>92</v>
      </c>
      <c r="F24" s="211">
        <v>0.008981481481481424</v>
      </c>
      <c r="G24" s="212">
        <f t="shared" si="0"/>
        <v>0.005851548269581053</v>
      </c>
      <c r="H24" s="213" t="s">
        <v>102</v>
      </c>
      <c r="I24" s="214">
        <v>31</v>
      </c>
      <c r="J24" s="215">
        <v>0.0043981481481480955</v>
      </c>
      <c r="K24" s="214">
        <v>35</v>
      </c>
      <c r="L24" s="215">
        <v>0.0014930555555556224</v>
      </c>
      <c r="M24" s="214">
        <v>31</v>
      </c>
      <c r="N24" s="215">
        <v>0.003692129629629559</v>
      </c>
      <c r="O24" s="214">
        <v>32</v>
      </c>
      <c r="P24" s="215">
        <v>0.0031712962962963664</v>
      </c>
      <c r="Q24" s="214">
        <v>33</v>
      </c>
      <c r="R24" s="215">
        <v>0.0012847222222222565</v>
      </c>
      <c r="S24" s="214">
        <v>33</v>
      </c>
      <c r="T24" s="215">
        <v>0.0030092592592592116</v>
      </c>
      <c r="U24" s="214">
        <v>33</v>
      </c>
      <c r="V24" s="215">
        <v>0.003229166666666672</v>
      </c>
      <c r="W24" s="214">
        <v>34</v>
      </c>
      <c r="X24" s="215">
        <v>0.003703703703703709</v>
      </c>
      <c r="Y24" s="214">
        <v>35</v>
      </c>
      <c r="Z24" s="215">
        <v>0.003657407407407387</v>
      </c>
      <c r="AA24" s="214">
        <v>36</v>
      </c>
      <c r="AB24" s="215">
        <v>0.003518518518518532</v>
      </c>
      <c r="AC24" s="214">
        <v>37</v>
      </c>
      <c r="AD24" s="215">
        <v>0.0026967592592592737</v>
      </c>
      <c r="AE24" s="214">
        <v>38</v>
      </c>
      <c r="AF24" s="215">
        <v>0.0012499999999999734</v>
      </c>
      <c r="AG24" s="216" t="s">
        <v>88</v>
      </c>
      <c r="AH24" s="215">
        <v>0.000590277777777759</v>
      </c>
      <c r="AI24" s="214"/>
      <c r="AJ24" s="215"/>
      <c r="AK24" s="217" t="s">
        <v>108</v>
      </c>
    </row>
    <row r="25" spans="1:37" ht="11.25">
      <c r="A25" s="7" t="s">
        <v>19</v>
      </c>
      <c r="B25" s="8">
        <v>9134</v>
      </c>
      <c r="C25" s="208">
        <v>6.1</v>
      </c>
      <c r="D25" s="209">
        <v>0.03689814814814818</v>
      </c>
      <c r="E25" s="210" t="s">
        <v>99</v>
      </c>
      <c r="F25" s="211">
        <v>0.010185185185185186</v>
      </c>
      <c r="G25" s="212">
        <f t="shared" si="0"/>
        <v>0.006048876745598062</v>
      </c>
      <c r="H25" s="213" t="s">
        <v>105</v>
      </c>
      <c r="I25" s="214">
        <v>31</v>
      </c>
      <c r="J25" s="215">
        <v>0.004710648148148144</v>
      </c>
      <c r="K25" s="214">
        <v>35</v>
      </c>
      <c r="L25" s="215">
        <v>0.0017824074074073715</v>
      </c>
      <c r="M25" s="214">
        <v>31</v>
      </c>
      <c r="N25" s="215">
        <v>0.0037500000000000866</v>
      </c>
      <c r="O25" s="214">
        <v>32</v>
      </c>
      <c r="P25" s="215">
        <v>0.003020833333333306</v>
      </c>
      <c r="Q25" s="214">
        <v>33</v>
      </c>
      <c r="R25" s="215">
        <v>0.0015624999999999667</v>
      </c>
      <c r="S25" s="214">
        <v>33</v>
      </c>
      <c r="T25" s="215">
        <v>0.003067129629629628</v>
      </c>
      <c r="U25" s="214">
        <v>33</v>
      </c>
      <c r="V25" s="215">
        <v>0.003148148148148122</v>
      </c>
      <c r="W25" s="214">
        <v>34</v>
      </c>
      <c r="X25" s="215">
        <v>0.004976851851851927</v>
      </c>
      <c r="Y25" s="214">
        <v>35</v>
      </c>
      <c r="Z25" s="215">
        <v>0.0032407407407407107</v>
      </c>
      <c r="AA25" s="214">
        <v>36</v>
      </c>
      <c r="AB25" s="215">
        <v>0.003148148148148122</v>
      </c>
      <c r="AC25" s="214">
        <v>37</v>
      </c>
      <c r="AD25" s="215">
        <v>0.0027430555555555958</v>
      </c>
      <c r="AE25" s="214">
        <v>38</v>
      </c>
      <c r="AF25" s="215">
        <v>0.0012615740740740677</v>
      </c>
      <c r="AG25" s="216" t="s">
        <v>88</v>
      </c>
      <c r="AH25" s="215">
        <v>0.0004861111111111316</v>
      </c>
      <c r="AI25" s="214"/>
      <c r="AJ25" s="215"/>
      <c r="AK25" s="217" t="s">
        <v>19</v>
      </c>
    </row>
    <row r="26" spans="1:37" ht="11.25">
      <c r="A26" s="5" t="s">
        <v>20</v>
      </c>
      <c r="B26" s="6">
        <v>9137</v>
      </c>
      <c r="C26" s="198">
        <v>7.8</v>
      </c>
      <c r="D26" s="199">
        <v>0.037708333333333344</v>
      </c>
      <c r="E26" s="200" t="s">
        <v>106</v>
      </c>
      <c r="F26" s="201">
        <v>0.01099537037037035</v>
      </c>
      <c r="G26" s="202">
        <f t="shared" si="0"/>
        <v>0.0048344017094017104</v>
      </c>
      <c r="H26" s="203" t="s">
        <v>91</v>
      </c>
      <c r="I26" s="204">
        <v>31</v>
      </c>
      <c r="J26" s="205">
        <v>0.003067129629629628</v>
      </c>
      <c r="K26" s="204">
        <v>35</v>
      </c>
      <c r="L26" s="205">
        <v>0.0022569444444444087</v>
      </c>
      <c r="M26" s="204">
        <v>31</v>
      </c>
      <c r="N26" s="205">
        <v>0.0028587962962963176</v>
      </c>
      <c r="O26" s="204">
        <v>32</v>
      </c>
      <c r="P26" s="205">
        <v>0.0024537037037037357</v>
      </c>
      <c r="Q26" s="204">
        <v>33</v>
      </c>
      <c r="R26" s="205">
        <v>0.0010648148148147407</v>
      </c>
      <c r="S26" s="204">
        <v>33</v>
      </c>
      <c r="T26" s="205">
        <v>0.0032407407407408217</v>
      </c>
      <c r="U26" s="204">
        <v>33</v>
      </c>
      <c r="V26" s="205">
        <v>0.00253472222222223</v>
      </c>
      <c r="W26" s="204">
        <v>33</v>
      </c>
      <c r="X26" s="205">
        <v>0.004236111111111107</v>
      </c>
      <c r="Y26" s="204">
        <v>34</v>
      </c>
      <c r="Z26" s="205">
        <v>0.006678240740740693</v>
      </c>
      <c r="AA26" s="204">
        <v>35</v>
      </c>
      <c r="AB26" s="205">
        <v>0.0030787037037037224</v>
      </c>
      <c r="AC26" s="204">
        <v>36</v>
      </c>
      <c r="AD26" s="205">
        <v>0.002835648148148129</v>
      </c>
      <c r="AE26" s="204">
        <v>37</v>
      </c>
      <c r="AF26" s="205">
        <v>0.002129629629629648</v>
      </c>
      <c r="AG26" s="204">
        <v>38</v>
      </c>
      <c r="AH26" s="205">
        <v>0.000891203703703658</v>
      </c>
      <c r="AI26" s="204" t="s">
        <v>88</v>
      </c>
      <c r="AJ26" s="205">
        <v>0.00038194444444450415</v>
      </c>
      <c r="AK26" s="207" t="s">
        <v>20</v>
      </c>
    </row>
    <row r="27" spans="1:37" ht="11.25">
      <c r="A27" s="11" t="s">
        <v>21</v>
      </c>
      <c r="B27" s="12">
        <v>219202</v>
      </c>
      <c r="C27" s="228">
        <v>5.4</v>
      </c>
      <c r="D27" s="229">
        <v>0.045196759259259256</v>
      </c>
      <c r="E27" s="230" t="s">
        <v>109</v>
      </c>
      <c r="F27" s="231">
        <v>0.018483796296296262</v>
      </c>
      <c r="G27" s="232">
        <f t="shared" si="0"/>
        <v>0.008369770233196157</v>
      </c>
      <c r="H27" s="233" t="s">
        <v>109</v>
      </c>
      <c r="I27" s="234">
        <v>31</v>
      </c>
      <c r="J27" s="235">
        <v>0.004537037037037006</v>
      </c>
      <c r="K27" s="234">
        <v>35</v>
      </c>
      <c r="L27" s="235">
        <v>0.0018750000000000155</v>
      </c>
      <c r="M27" s="234">
        <v>31</v>
      </c>
      <c r="N27" s="235">
        <v>0.006087962962962934</v>
      </c>
      <c r="O27" s="234"/>
      <c r="P27" s="235"/>
      <c r="Q27" s="234">
        <v>33</v>
      </c>
      <c r="R27" s="235">
        <v>0.009108796296296351</v>
      </c>
      <c r="S27" s="234">
        <v>34</v>
      </c>
      <c r="T27" s="235">
        <v>0.0063310185185185275</v>
      </c>
      <c r="U27" s="234">
        <v>35</v>
      </c>
      <c r="V27" s="235">
        <v>0.004594907407407367</v>
      </c>
      <c r="W27" s="234">
        <v>36</v>
      </c>
      <c r="X27" s="235">
        <v>0.0058912037037037734</v>
      </c>
      <c r="Y27" s="234">
        <v>37</v>
      </c>
      <c r="Z27" s="235">
        <v>0.0040972222222221966</v>
      </c>
      <c r="AA27" s="234">
        <v>38</v>
      </c>
      <c r="AB27" s="235">
        <v>0.001921296296296282</v>
      </c>
      <c r="AC27" s="236" t="s">
        <v>88</v>
      </c>
      <c r="AD27" s="235">
        <v>0.0007523148148148029</v>
      </c>
      <c r="AE27" s="234"/>
      <c r="AF27" s="235"/>
      <c r="AG27" s="234"/>
      <c r="AH27" s="235"/>
      <c r="AI27" s="234"/>
      <c r="AJ27" s="235"/>
      <c r="AK27" s="237" t="s">
        <v>21</v>
      </c>
    </row>
    <row r="33" ht="11.25">
      <c r="X33" s="14"/>
    </row>
  </sheetData>
  <printOptions/>
  <pageMargins left="0.75" right="0.75" top="1" bottom="1" header="0.4921259845" footer="0.4921259845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Jedla</dc:creator>
  <cp:keywords/>
  <dc:description/>
  <cp:lastModifiedBy>Jedla</cp:lastModifiedBy>
  <dcterms:created xsi:type="dcterms:W3CDTF">2008-09-01T19:03:04Z</dcterms:created>
  <dcterms:modified xsi:type="dcterms:W3CDTF">2008-09-01T19:56:00Z</dcterms:modified>
  <cp:category/>
  <cp:version/>
  <cp:contentType/>
  <cp:contentStatus/>
</cp:coreProperties>
</file>